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let\Documents\Physicians Practice\Physicians Practice\"/>
    </mc:Choice>
  </mc:AlternateContent>
  <xr:revisionPtr revIDLastSave="0" documentId="13_ncr:1_{8E2FA678-D25C-4BC0-B4F7-07A3B4C49DCF}" xr6:coauthVersionLast="46" xr6:coauthVersionMax="46" xr10:uidLastSave="{00000000-0000-0000-0000-000000000000}"/>
  <bookViews>
    <workbookView xWindow="-25815" yWindow="-750" windowWidth="21600" windowHeight="11325" xr2:uid="{2CD657D8-218B-46C7-B117-BA74204CB5AF}"/>
  </bookViews>
  <sheets>
    <sheet name="FP Example" sheetId="19" r:id="rId1"/>
    <sheet name="Family Practice" sheetId="16" r:id="rId2"/>
    <sheet name="Physician Assistants" sheetId="18" r:id="rId3"/>
    <sheet name="Nurse Practitioners" sheetId="17" r:id="rId4"/>
  </sheets>
  <definedNames>
    <definedName name="_xlnm.Print_Area" localSheetId="1">'Family Practice'!$B$1:$J$88</definedName>
    <definedName name="_xlnm.Print_Area" localSheetId="0">'FP Example'!$B$1:$J$88</definedName>
    <definedName name="_xlnm.Print_Area" localSheetId="3">'Nurse Practitioners'!$B$1:$J$88</definedName>
    <definedName name="_xlnm.Print_Area" localSheetId="2">'Physician Assistants'!$B$1:$J$88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9" l="1"/>
  <c r="I56" i="19" s="1"/>
  <c r="H56" i="19"/>
  <c r="H55" i="19"/>
  <c r="H54" i="19"/>
  <c r="C54" i="19"/>
  <c r="E54" i="19" s="1"/>
  <c r="H53" i="19"/>
  <c r="H52" i="19"/>
  <c r="F10" i="19"/>
  <c r="C7" i="19" s="1"/>
  <c r="E7" i="19" s="1"/>
  <c r="H9" i="19"/>
  <c r="H8" i="19"/>
  <c r="H7" i="19"/>
  <c r="H6" i="19"/>
  <c r="H5" i="19"/>
  <c r="H57" i="19" l="1"/>
  <c r="H10" i="19"/>
  <c r="I9" i="19"/>
  <c r="I8" i="19"/>
  <c r="C6" i="19"/>
  <c r="E6" i="19" s="1"/>
  <c r="I7" i="19"/>
  <c r="C8" i="19"/>
  <c r="E8" i="19" s="1"/>
  <c r="C5" i="19"/>
  <c r="E5" i="19" s="1"/>
  <c r="C9" i="19"/>
  <c r="E9" i="19" s="1"/>
  <c r="I6" i="19"/>
  <c r="I54" i="19"/>
  <c r="C52" i="19"/>
  <c r="E52" i="19" s="1"/>
  <c r="C55" i="19"/>
  <c r="E55" i="19" s="1"/>
  <c r="I55" i="19"/>
  <c r="C53" i="19"/>
  <c r="E53" i="19" s="1"/>
  <c r="I52" i="19"/>
  <c r="C56" i="19"/>
  <c r="E56" i="19" s="1"/>
  <c r="I53" i="19"/>
  <c r="F57" i="18"/>
  <c r="C55" i="18" s="1"/>
  <c r="E55" i="18" s="1"/>
  <c r="H56" i="18"/>
  <c r="H55" i="18"/>
  <c r="H54" i="18"/>
  <c r="H53" i="18"/>
  <c r="H52" i="18"/>
  <c r="F10" i="18"/>
  <c r="I9" i="18" s="1"/>
  <c r="H9" i="18"/>
  <c r="H8" i="18"/>
  <c r="H7" i="18"/>
  <c r="H6" i="18"/>
  <c r="H5" i="18"/>
  <c r="F57" i="17"/>
  <c r="C55" i="17" s="1"/>
  <c r="E55" i="17" s="1"/>
  <c r="H56" i="17"/>
  <c r="H55" i="17"/>
  <c r="H54" i="17"/>
  <c r="H53" i="17"/>
  <c r="H52" i="17"/>
  <c r="F10" i="17"/>
  <c r="I7" i="17" s="1"/>
  <c r="H9" i="17"/>
  <c r="H8" i="17"/>
  <c r="H7" i="17"/>
  <c r="H6" i="17"/>
  <c r="H5" i="17"/>
  <c r="F57" i="16"/>
  <c r="I56" i="16" s="1"/>
  <c r="H56" i="16"/>
  <c r="H55" i="16"/>
  <c r="H54" i="16"/>
  <c r="H53" i="16"/>
  <c r="H52" i="16"/>
  <c r="F10" i="16"/>
  <c r="I6" i="16" s="1"/>
  <c r="H9" i="16"/>
  <c r="H8" i="16"/>
  <c r="H7" i="16"/>
  <c r="H6" i="16"/>
  <c r="H5" i="16"/>
  <c r="I10" i="19" l="1"/>
  <c r="I11" i="19" s="1"/>
  <c r="I33" i="19" s="1"/>
  <c r="I57" i="19"/>
  <c r="I58" i="19" s="1"/>
  <c r="I80" i="19" s="1"/>
  <c r="C54" i="18"/>
  <c r="E54" i="18" s="1"/>
  <c r="I8" i="17"/>
  <c r="C8" i="17"/>
  <c r="E8" i="17" s="1"/>
  <c r="C9" i="16"/>
  <c r="E9" i="16" s="1"/>
  <c r="I7" i="16"/>
  <c r="H57" i="18"/>
  <c r="I8" i="18"/>
  <c r="C9" i="18"/>
  <c r="E9" i="18" s="1"/>
  <c r="C5" i="18"/>
  <c r="E5" i="18" s="1"/>
  <c r="C6" i="18"/>
  <c r="E6" i="18" s="1"/>
  <c r="I6" i="18"/>
  <c r="C7" i="18"/>
  <c r="E7" i="18" s="1"/>
  <c r="H10" i="18"/>
  <c r="I7" i="18"/>
  <c r="C8" i="18"/>
  <c r="E8" i="18" s="1"/>
  <c r="I55" i="18"/>
  <c r="C56" i="18"/>
  <c r="E56" i="18" s="1"/>
  <c r="I52" i="18"/>
  <c r="C53" i="18"/>
  <c r="E53" i="18" s="1"/>
  <c r="I53" i="18"/>
  <c r="I56" i="18"/>
  <c r="I54" i="18"/>
  <c r="C52" i="18"/>
  <c r="E52" i="18" s="1"/>
  <c r="H57" i="17"/>
  <c r="C9" i="17"/>
  <c r="E9" i="17" s="1"/>
  <c r="C7" i="17"/>
  <c r="E7" i="17" s="1"/>
  <c r="C5" i="17"/>
  <c r="E5" i="17" s="1"/>
  <c r="I9" i="17"/>
  <c r="H10" i="17"/>
  <c r="C6" i="17"/>
  <c r="E6" i="17" s="1"/>
  <c r="I6" i="17"/>
  <c r="I55" i="17"/>
  <c r="C53" i="17"/>
  <c r="E53" i="17" s="1"/>
  <c r="C56" i="17"/>
  <c r="E56" i="17" s="1"/>
  <c r="I52" i="17"/>
  <c r="I53" i="17"/>
  <c r="I56" i="17"/>
  <c r="C54" i="17"/>
  <c r="E54" i="17" s="1"/>
  <c r="I54" i="17"/>
  <c r="C52" i="17"/>
  <c r="E52" i="17" s="1"/>
  <c r="C54" i="16"/>
  <c r="E54" i="16" s="1"/>
  <c r="H57" i="16"/>
  <c r="C5" i="16"/>
  <c r="E5" i="16" s="1"/>
  <c r="I9" i="16"/>
  <c r="H10" i="16"/>
  <c r="C6" i="16"/>
  <c r="E6" i="16" s="1"/>
  <c r="C7" i="16"/>
  <c r="E7" i="16" s="1"/>
  <c r="C8" i="16"/>
  <c r="E8" i="16" s="1"/>
  <c r="I8" i="16"/>
  <c r="I54" i="16"/>
  <c r="C52" i="16"/>
  <c r="E52" i="16" s="1"/>
  <c r="C55" i="16"/>
  <c r="E55" i="16" s="1"/>
  <c r="I55" i="16"/>
  <c r="C56" i="16"/>
  <c r="E56" i="16" s="1"/>
  <c r="I52" i="16"/>
  <c r="C53" i="16"/>
  <c r="E53" i="16" s="1"/>
  <c r="I53" i="16"/>
  <c r="I10" i="17" l="1"/>
  <c r="I11" i="17" s="1"/>
  <c r="I33" i="17" s="1"/>
  <c r="I57" i="18"/>
  <c r="I58" i="18" s="1"/>
  <c r="I80" i="18" s="1"/>
  <c r="I10" i="18"/>
  <c r="I11" i="18" s="1"/>
  <c r="I33" i="18" s="1"/>
  <c r="I57" i="17"/>
  <c r="I58" i="17" s="1"/>
  <c r="I80" i="17" s="1"/>
  <c r="I57" i="16"/>
  <c r="I58" i="16" s="1"/>
  <c r="I80" i="16" s="1"/>
  <c r="I10" i="16"/>
  <c r="I11" i="16" s="1"/>
  <c r="I33" i="16" s="1"/>
</calcChain>
</file>

<file path=xl/sharedStrings.xml><?xml version="1.0" encoding="utf-8"?>
<sst xmlns="http://schemas.openxmlformats.org/spreadsheetml/2006/main" count="145" uniqueCount="26">
  <si>
    <t>All GI</t>
  </si>
  <si>
    <t>Reimb.</t>
  </si>
  <si>
    <t>What If</t>
  </si>
  <si>
    <t>Medicare</t>
  </si>
  <si>
    <t>Diff</t>
  </si>
  <si>
    <t>Count</t>
  </si>
  <si>
    <t>M'care Pay</t>
  </si>
  <si>
    <t>@M'care</t>
  </si>
  <si>
    <t>SUM</t>
  </si>
  <si>
    <t xml:space="preserve"> </t>
  </si>
  <si>
    <t>Foregone $$</t>
  </si>
  <si>
    <t>1. Had you coded to the national average, you would have captured an extra:</t>
  </si>
  <si>
    <t xml:space="preserve">     making during a visit is of high complexity, you should consider using a 99205.</t>
  </si>
  <si>
    <t>All FP</t>
  </si>
  <si>
    <t>Your</t>
  </si>
  <si>
    <t>You</t>
  </si>
  <si>
    <t>3. The average family physician uses 99205 four percent of the time.  When the medical decision-</t>
  </si>
  <si>
    <t>All NP</t>
  </si>
  <si>
    <t>* - Your counts are based on the following period:</t>
  </si>
  <si>
    <t>3. The average nurse practitioner uses 99205 five percent of the time.  When the medical decision-</t>
  </si>
  <si>
    <t>2. You use 99204 much more (53.10% vs. 35.40%) than the Medicare average.  This puts you</t>
  </si>
  <si>
    <t>at greater risk of an audit.  When using 99204, ensure documentation of at least a moderate</t>
  </si>
  <si>
    <t>complexity of medical decision-making is present.</t>
  </si>
  <si>
    <t xml:space="preserve">2. You use 99212 nearly twelve times as often at the Medicare average (23.51% vs. 1.96%).  </t>
  </si>
  <si>
    <t xml:space="preserve">     If the medical decision-making is not straightforward, consider coding a 99213.</t>
  </si>
  <si>
    <t>Review of &amp; Recommendations for your Clinic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</si>
</sst>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0" fillId="0" borderId="0" xfId="3" applyNumberFormat="1" applyFont="1"/>
    <xf numFmtId="44" fontId="0" fillId="0" borderId="0" xfId="2" applyFont="1"/>
    <xf numFmtId="0" fontId="2" fillId="0" borderId="0" xfId="0" applyFont="1" applyAlignment="1">
      <alignment horizontal="center"/>
    </xf>
    <xf numFmtId="164" fontId="2" fillId="0" borderId="0" xfId="3" applyNumberFormat="1" applyFont="1" applyAlignment="1">
      <alignment horizontal="center"/>
    </xf>
    <xf numFmtId="44" fontId="2" fillId="0" borderId="0" xfId="2" quotePrefix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1" xfId="0" applyFont="1" applyBorder="1"/>
    <xf numFmtId="44" fontId="0" fillId="0" borderId="1" xfId="2" applyFont="1" applyBorder="1"/>
    <xf numFmtId="44" fontId="0" fillId="0" borderId="1" xfId="2" applyFont="1" applyFill="1" applyBorder="1"/>
    <xf numFmtId="0" fontId="2" fillId="0" borderId="0" xfId="0" applyFont="1" applyAlignment="1">
      <alignment horizontal="right"/>
    </xf>
    <xf numFmtId="164" fontId="2" fillId="0" borderId="0" xfId="3" applyNumberFormat="1" applyFont="1"/>
    <xf numFmtId="165" fontId="0" fillId="0" borderId="1" xfId="1" applyNumberFormat="1" applyFont="1" applyBorder="1"/>
    <xf numFmtId="44" fontId="2" fillId="0" borderId="0" xfId="2" applyFont="1"/>
    <xf numFmtId="10" fontId="0" fillId="0" borderId="1" xfId="3" applyNumberFormat="1" applyFont="1" applyBorder="1"/>
    <xf numFmtId="10" fontId="0" fillId="0" borderId="0" xfId="3" applyNumberFormat="1" applyFont="1"/>
    <xf numFmtId="10" fontId="0" fillId="0" borderId="2" xfId="0" applyNumberFormat="1" applyBorder="1"/>
    <xf numFmtId="10" fontId="0" fillId="0" borderId="0" xfId="0" applyNumberFormat="1"/>
    <xf numFmtId="0" fontId="2" fillId="0" borderId="0" xfId="2" quotePrefix="1" applyNumberFormat="1" applyFont="1" applyAlignment="1">
      <alignment horizontal="center"/>
    </xf>
    <xf numFmtId="0" fontId="0" fillId="0" borderId="0" xfId="0" applyFont="1"/>
    <xf numFmtId="44" fontId="4" fillId="0" borderId="3" xfId="2" applyFont="1" applyBorder="1"/>
    <xf numFmtId="44" fontId="4" fillId="0" borderId="3" xfId="0" applyNumberFormat="1" applyFont="1" applyBorder="1"/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New Patient Coding vs. Average Medicare FP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'FP Example'!$B$5:$B$9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'FP Example'!$C$5:$C$9</c:f>
              <c:numCache>
                <c:formatCode>0.00%</c:formatCode>
                <c:ptCount val="5"/>
                <c:pt idx="0">
                  <c:v>2.136752136752137E-3</c:v>
                </c:pt>
                <c:pt idx="1">
                  <c:v>0.13034188034188035</c:v>
                </c:pt>
                <c:pt idx="2">
                  <c:v>0.24145299145299146</c:v>
                </c:pt>
                <c:pt idx="3">
                  <c:v>0.53098290598290598</c:v>
                </c:pt>
                <c:pt idx="4">
                  <c:v>9.5085470085470081E-2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D-4B64-B8BE-0889EEAAD562}"/>
            </c:ext>
          </c:extLst>
        </c:ser>
        <c:ser>
          <c:idx val="1"/>
          <c:order val="1"/>
          <c:tx>
            <c:v>Medicare FP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'FP Example'!$B$5:$B$9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'FP Example'!$D$5:$D$9</c:f>
              <c:numCache>
                <c:formatCode>0.00%</c:formatCode>
                <c:ptCount val="5"/>
                <c:pt idx="0">
                  <c:v>4.7000000000000002E-3</c:v>
                </c:pt>
                <c:pt idx="1">
                  <c:v>0.1056</c:v>
                </c:pt>
                <c:pt idx="2">
                  <c:v>0.4945</c:v>
                </c:pt>
                <c:pt idx="3">
                  <c:v>0.35399999999999998</c:v>
                </c:pt>
                <c:pt idx="4">
                  <c:v>4.1200000000000001E-2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D-4B64-B8BE-0889EEAA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Est. Patient Coding vs. Average Medicare FP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'FP Example'!$B$52:$B$56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'FP Example'!$C$52:$C$56</c:f>
              <c:numCache>
                <c:formatCode>0.00%</c:formatCode>
                <c:ptCount val="5"/>
                <c:pt idx="0">
                  <c:v>2.0419426048565122E-2</c:v>
                </c:pt>
                <c:pt idx="1">
                  <c:v>0.23509933774834438</c:v>
                </c:pt>
                <c:pt idx="2">
                  <c:v>0.56512141280353201</c:v>
                </c:pt>
                <c:pt idx="3">
                  <c:v>0.17825607064017659</c:v>
                </c:pt>
                <c:pt idx="4">
                  <c:v>1.1037527593818985E-3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E-4C67-9020-7516717ABA6B}"/>
            </c:ext>
          </c:extLst>
        </c:ser>
        <c:ser>
          <c:idx val="1"/>
          <c:order val="1"/>
          <c:tx>
            <c:v>Medicare FP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'FP Example'!$B$52:$B$56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'FP Example'!$D$52:$D$56</c:f>
              <c:numCache>
                <c:formatCode>0.00%</c:formatCode>
                <c:ptCount val="5"/>
                <c:pt idx="0">
                  <c:v>1.55E-2</c:v>
                </c:pt>
                <c:pt idx="1">
                  <c:v>1.9599999999999999E-2</c:v>
                </c:pt>
                <c:pt idx="2">
                  <c:v>0.38159999999999999</c:v>
                </c:pt>
                <c:pt idx="3">
                  <c:v>0.55230000000000001</c:v>
                </c:pt>
                <c:pt idx="4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E-4C67-9020-7516717AB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New Patient Coding vs. Average Medicare FP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'Family Practice'!$B$5:$B$9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'Family Practice'!$C$5:$C$9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6-45AD-B6A8-CB0976C06FC2}"/>
            </c:ext>
          </c:extLst>
        </c:ser>
        <c:ser>
          <c:idx val="1"/>
          <c:order val="1"/>
          <c:tx>
            <c:v>Medicare FP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'Family Practice'!$B$5:$B$9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'Family Practice'!$D$5:$D$9</c:f>
              <c:numCache>
                <c:formatCode>0.00%</c:formatCode>
                <c:ptCount val="5"/>
                <c:pt idx="0">
                  <c:v>4.7000000000000002E-3</c:v>
                </c:pt>
                <c:pt idx="1">
                  <c:v>0.1056</c:v>
                </c:pt>
                <c:pt idx="2">
                  <c:v>0.4945</c:v>
                </c:pt>
                <c:pt idx="3">
                  <c:v>0.35399999999999998</c:v>
                </c:pt>
                <c:pt idx="4">
                  <c:v>4.1200000000000001E-2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6-45AD-B6A8-CB0976C0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Est. Patient Coding vs. Average Medicare FP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'Family Practice'!$B$52:$B$56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'Family Practice'!$C$52:$C$56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3-49A2-A8EF-C14D0138C198}"/>
            </c:ext>
          </c:extLst>
        </c:ser>
        <c:ser>
          <c:idx val="1"/>
          <c:order val="1"/>
          <c:tx>
            <c:v>Medicare FP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'Family Practice'!$B$52:$B$56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'Family Practice'!$D$52:$D$56</c:f>
              <c:numCache>
                <c:formatCode>0.00%</c:formatCode>
                <c:ptCount val="5"/>
                <c:pt idx="0">
                  <c:v>1.55E-2</c:v>
                </c:pt>
                <c:pt idx="1">
                  <c:v>1.9599999999999999E-2</c:v>
                </c:pt>
                <c:pt idx="2">
                  <c:v>0.38159999999999999</c:v>
                </c:pt>
                <c:pt idx="3">
                  <c:v>0.55230000000000001</c:v>
                </c:pt>
                <c:pt idx="4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3-49A2-A8EF-C14D0138C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New Patient Coding vs. Average Medicare 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'Physician Assistants'!$B$5:$B$9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'Physician Assistants'!$C$5:$C$9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7-49F5-8627-1CB80B29EC90}"/>
            </c:ext>
          </c:extLst>
        </c:ser>
        <c:ser>
          <c:idx val="1"/>
          <c:order val="1"/>
          <c:tx>
            <c:v>Medicare 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'Physician Assistants'!$B$5:$B$9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'Physician Assistants'!$D$5:$D$9</c:f>
              <c:numCache>
                <c:formatCode>0.00%</c:formatCode>
                <c:ptCount val="5"/>
                <c:pt idx="0">
                  <c:v>1.23E-2</c:v>
                </c:pt>
                <c:pt idx="1">
                  <c:v>0.1711</c:v>
                </c:pt>
                <c:pt idx="2">
                  <c:v>0.53910000000000002</c:v>
                </c:pt>
                <c:pt idx="3">
                  <c:v>0.25440000000000002</c:v>
                </c:pt>
                <c:pt idx="4">
                  <c:v>2.3099999999999999E-2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7-49F5-8627-1CB80B29E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Est. Patient Coding vs. Average Medicare 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'Physician Assistants'!$B$52:$B$56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'Physician Assistants'!$C$52:$C$56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4-42A4-B8E4-7FAADB5FC622}"/>
            </c:ext>
          </c:extLst>
        </c:ser>
        <c:ser>
          <c:idx val="1"/>
          <c:order val="1"/>
          <c:tx>
            <c:v>Medicare 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'Physician Assistants'!$B$52:$B$56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'Physician Assistants'!$D$52:$D$56</c:f>
              <c:numCache>
                <c:formatCode>0.00%</c:formatCode>
                <c:ptCount val="5"/>
                <c:pt idx="0">
                  <c:v>5.4000000000000003E-3</c:v>
                </c:pt>
                <c:pt idx="1">
                  <c:v>5.96E-2</c:v>
                </c:pt>
                <c:pt idx="2">
                  <c:v>0.48859999999999998</c:v>
                </c:pt>
                <c:pt idx="3">
                  <c:v>0.42249999999999999</c:v>
                </c:pt>
                <c:pt idx="4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4-42A4-B8E4-7FAADB5F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New Patient Coding vs. Average Medicare 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'Nurse Practitioners'!$B$5:$B$9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'Nurse Practitioners'!$C$5:$C$9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F-4FFF-87EE-F03DE5D13E91}"/>
            </c:ext>
          </c:extLst>
        </c:ser>
        <c:ser>
          <c:idx val="1"/>
          <c:order val="1"/>
          <c:tx>
            <c:v>Medicare NP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'Nurse Practitioners'!$B$5:$B$9</c:f>
              <c:numCache>
                <c:formatCode>General</c:formatCod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'Nurse Practitioners'!$D$5:$D$9</c:f>
              <c:numCache>
                <c:formatCode>0.00%</c:formatCode>
                <c:ptCount val="5"/>
                <c:pt idx="0">
                  <c:v>1.04E-2</c:v>
                </c:pt>
                <c:pt idx="1">
                  <c:v>0.12609999999999999</c:v>
                </c:pt>
                <c:pt idx="2">
                  <c:v>0.47910000000000003</c:v>
                </c:pt>
                <c:pt idx="3">
                  <c:v>0.33360000000000001</c:v>
                </c:pt>
                <c:pt idx="4">
                  <c:v>5.0900000000000001E-2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F-4FFF-87EE-F03DE5D13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Est. Patient Coding vs. Average Medicare NP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You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'Nurse Practitioners'!$B$52:$B$56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'Nurse Practitioners'!$C$52:$C$56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4-4020-A4F5-ED7112719621}"/>
            </c:ext>
          </c:extLst>
        </c:ser>
        <c:ser>
          <c:idx val="1"/>
          <c:order val="1"/>
          <c:tx>
            <c:v>Medicare NP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'Nurse Practitioners'!$B$52:$B$56</c:f>
              <c:numCache>
                <c:formatCode>General</c:formatCod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'Nurse Practitioners'!$D$52:$D$56</c:f>
              <c:numCache>
                <c:formatCode>0.00%</c:formatCode>
                <c:ptCount val="5"/>
                <c:pt idx="0">
                  <c:v>9.1000000000000004E-3</c:v>
                </c:pt>
                <c:pt idx="1">
                  <c:v>3.9800000000000002E-2</c:v>
                </c:pt>
                <c:pt idx="2">
                  <c:v>0.42709999999999998</c:v>
                </c:pt>
                <c:pt idx="3">
                  <c:v>0.4879</c:v>
                </c:pt>
                <c:pt idx="4">
                  <c:v>3.61E-2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4-4020-A4F5-ED711271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15983"/>
        <c:axId val="403221647"/>
      </c:lineChart>
      <c:catAx>
        <c:axId val="41181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221647"/>
        <c:crosses val="autoZero"/>
        <c:auto val="1"/>
        <c:lblAlgn val="ctr"/>
        <c:lblOffset val="100"/>
        <c:noMultiLvlLbl val="0"/>
      </c:catAx>
      <c:valAx>
        <c:axId val="40322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159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13</xdr:row>
      <xdr:rowOff>60960</xdr:rowOff>
    </xdr:from>
    <xdr:to>
      <xdr:col>8</xdr:col>
      <xdr:colOff>883920</xdr:colOff>
      <xdr:row>31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5CA1E-7803-44ED-973D-F27C53E2A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243840</xdr:colOff>
      <xdr:row>59</xdr:row>
      <xdr:rowOff>137160</xdr:rowOff>
    </xdr:from>
    <xdr:to>
      <xdr:col>8</xdr:col>
      <xdr:colOff>868680</xdr:colOff>
      <xdr:row>77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A408E5-B6D0-494F-B687-849BD572F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13</xdr:row>
      <xdr:rowOff>60960</xdr:rowOff>
    </xdr:from>
    <xdr:to>
      <xdr:col>8</xdr:col>
      <xdr:colOff>883920</xdr:colOff>
      <xdr:row>31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14E3B-ACA1-450D-856F-59F2E99AD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243840</xdr:colOff>
      <xdr:row>59</xdr:row>
      <xdr:rowOff>137160</xdr:rowOff>
    </xdr:from>
    <xdr:to>
      <xdr:col>8</xdr:col>
      <xdr:colOff>868680</xdr:colOff>
      <xdr:row>77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DD1A3C-3E11-429E-9C7A-A3CDF3480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13</xdr:row>
      <xdr:rowOff>60960</xdr:rowOff>
    </xdr:from>
    <xdr:to>
      <xdr:col>8</xdr:col>
      <xdr:colOff>883920</xdr:colOff>
      <xdr:row>31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B0EC86-D461-4610-828E-D39DC6F27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243840</xdr:colOff>
      <xdr:row>59</xdr:row>
      <xdr:rowOff>137160</xdr:rowOff>
    </xdr:from>
    <xdr:to>
      <xdr:col>8</xdr:col>
      <xdr:colOff>868680</xdr:colOff>
      <xdr:row>77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9736CB-5039-4C65-8469-425B24111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13</xdr:row>
      <xdr:rowOff>60960</xdr:rowOff>
    </xdr:from>
    <xdr:to>
      <xdr:col>8</xdr:col>
      <xdr:colOff>883920</xdr:colOff>
      <xdr:row>31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5C3430-A514-429E-861E-97DE71891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243840</xdr:colOff>
      <xdr:row>59</xdr:row>
      <xdr:rowOff>137160</xdr:rowOff>
    </xdr:from>
    <xdr:to>
      <xdr:col>8</xdr:col>
      <xdr:colOff>868680</xdr:colOff>
      <xdr:row>77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3BED1C-31B7-478A-9D04-2BDF0CF10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CFA2-A6F2-428C-AA6C-1D44FA842730}">
  <dimension ref="B1:I87"/>
  <sheetViews>
    <sheetView tabSelected="1" topLeftCell="A50" workbookViewId="0">
      <selection activeCell="O63" sqref="O63"/>
    </sheetView>
  </sheetViews>
  <sheetFormatPr defaultRowHeight="14.4" x14ac:dyDescent="0.3"/>
  <cols>
    <col min="1" max="1" width="3.21875" customWidth="1"/>
    <col min="2" max="2" width="7.33203125" customWidth="1"/>
    <col min="6" max="6" width="9.33203125" bestFit="1" customWidth="1"/>
    <col min="7" max="7" width="10.44140625" bestFit="1" customWidth="1"/>
    <col min="8" max="8" width="13.44140625" customWidth="1"/>
    <col min="9" max="9" width="13" customWidth="1"/>
    <col min="10" max="10" width="9.6640625" customWidth="1"/>
  </cols>
  <sheetData>
    <row r="1" spans="2:9" ht="18" x14ac:dyDescent="0.35">
      <c r="B1" s="23" t="s">
        <v>25</v>
      </c>
      <c r="C1" s="23"/>
      <c r="D1" s="23"/>
      <c r="E1" s="23"/>
      <c r="F1" s="23"/>
      <c r="G1" s="23"/>
      <c r="H1" s="23"/>
      <c r="I1" s="23"/>
    </row>
    <row r="2" spans="2:9" x14ac:dyDescent="0.3">
      <c r="B2" s="1"/>
      <c r="D2" s="2"/>
      <c r="G2" s="3"/>
      <c r="H2" s="3"/>
      <c r="I2" s="3"/>
    </row>
    <row r="3" spans="2:9" x14ac:dyDescent="0.3">
      <c r="B3" s="4"/>
      <c r="C3" s="4"/>
      <c r="D3" s="5" t="s">
        <v>13</v>
      </c>
      <c r="E3" s="4"/>
      <c r="F3" s="4" t="s">
        <v>14</v>
      </c>
      <c r="G3" s="19">
        <v>2020</v>
      </c>
      <c r="H3" s="7" t="s">
        <v>1</v>
      </c>
      <c r="I3" s="7" t="s">
        <v>2</v>
      </c>
    </row>
    <row r="4" spans="2:9" x14ac:dyDescent="0.3">
      <c r="B4" s="4"/>
      <c r="C4" s="4" t="s">
        <v>15</v>
      </c>
      <c r="D4" s="5" t="s">
        <v>3</v>
      </c>
      <c r="E4" s="4" t="s">
        <v>4</v>
      </c>
      <c r="F4" s="4" t="s">
        <v>5</v>
      </c>
      <c r="G4" s="7" t="s">
        <v>6</v>
      </c>
      <c r="H4" s="6" t="s">
        <v>7</v>
      </c>
      <c r="I4" s="6" t="s">
        <v>7</v>
      </c>
    </row>
    <row r="5" spans="2:9" x14ac:dyDescent="0.3">
      <c r="B5" s="8">
        <v>99201</v>
      </c>
      <c r="C5" s="15">
        <f>+F5/$F$10</f>
        <v>2.136752136752137E-3</v>
      </c>
      <c r="D5" s="15">
        <v>4.7000000000000002E-3</v>
      </c>
      <c r="E5" s="17">
        <f>+C5-D5</f>
        <v>-2.5632478632478632E-3</v>
      </c>
      <c r="F5" s="13">
        <v>2</v>
      </c>
      <c r="G5" s="9">
        <v>0</v>
      </c>
      <c r="H5" s="9">
        <f>+G5*F5</f>
        <v>0</v>
      </c>
      <c r="I5" s="9"/>
    </row>
    <row r="6" spans="2:9" x14ac:dyDescent="0.3">
      <c r="B6" s="8">
        <v>99202</v>
      </c>
      <c r="C6" s="15">
        <f>+F6/$F$10</f>
        <v>0.13034188034188035</v>
      </c>
      <c r="D6" s="15">
        <v>0.1056</v>
      </c>
      <c r="E6" s="17">
        <f>+C6-D6</f>
        <v>2.4741880341880351E-2</v>
      </c>
      <c r="F6" s="13">
        <v>122</v>
      </c>
      <c r="G6" s="10">
        <v>73.97</v>
      </c>
      <c r="H6" s="9">
        <f>+G6*F6</f>
        <v>9024.34</v>
      </c>
      <c r="I6" s="9">
        <f>+D6*$F$10*G6</f>
        <v>7311.3131519999997</v>
      </c>
    </row>
    <row r="7" spans="2:9" x14ac:dyDescent="0.3">
      <c r="B7" s="8">
        <v>99203</v>
      </c>
      <c r="C7" s="15">
        <f>+F7/$F$10</f>
        <v>0.24145299145299146</v>
      </c>
      <c r="D7" s="15">
        <v>0.4945</v>
      </c>
      <c r="E7" s="17">
        <f>+C7-D7</f>
        <v>-0.25304700854700857</v>
      </c>
      <c r="F7" s="13">
        <v>226</v>
      </c>
      <c r="G7" s="9">
        <v>113.75</v>
      </c>
      <c r="H7" s="9">
        <f t="shared" ref="H7:H9" si="0">+G7*F7</f>
        <v>25707.5</v>
      </c>
      <c r="I7" s="9">
        <f t="shared" ref="I7:I9" si="1">+D7*$F$10*G7</f>
        <v>52649.414999999994</v>
      </c>
    </row>
    <row r="8" spans="2:9" x14ac:dyDescent="0.3">
      <c r="B8" s="8">
        <v>99204</v>
      </c>
      <c r="C8" s="15">
        <f>+F8/$F$10</f>
        <v>0.53098290598290598</v>
      </c>
      <c r="D8" s="15">
        <v>0.35399999999999998</v>
      </c>
      <c r="E8" s="17">
        <f>+C8-D8</f>
        <v>0.176982905982906</v>
      </c>
      <c r="F8" s="13">
        <v>497</v>
      </c>
      <c r="G8" s="9">
        <v>169.93</v>
      </c>
      <c r="H8" s="9">
        <f t="shared" si="0"/>
        <v>84455.21</v>
      </c>
      <c r="I8" s="9">
        <f t="shared" si="1"/>
        <v>56305.285920000002</v>
      </c>
    </row>
    <row r="9" spans="2:9" x14ac:dyDescent="0.3">
      <c r="B9" s="8">
        <v>99205</v>
      </c>
      <c r="C9" s="15">
        <f>+F9/$F$10</f>
        <v>9.5085470085470081E-2</v>
      </c>
      <c r="D9" s="15">
        <v>4.1200000000000001E-2</v>
      </c>
      <c r="E9" s="17">
        <f>+C9-D9</f>
        <v>5.388547008547008E-2</v>
      </c>
      <c r="F9" s="13">
        <v>89</v>
      </c>
      <c r="G9" s="9">
        <v>224.36</v>
      </c>
      <c r="H9" s="9">
        <f t="shared" si="0"/>
        <v>19968.04</v>
      </c>
      <c r="I9" s="9">
        <f t="shared" si="1"/>
        <v>8652.0395520000002</v>
      </c>
    </row>
    <row r="10" spans="2:9" x14ac:dyDescent="0.3">
      <c r="B10" s="11" t="s">
        <v>8</v>
      </c>
      <c r="C10" s="18"/>
      <c r="D10" s="16"/>
      <c r="E10" s="18"/>
      <c r="F10" s="13">
        <f>SUM(F5:F9)</f>
        <v>936</v>
      </c>
      <c r="G10" s="9"/>
      <c r="H10" s="9">
        <f>SUM(H5:H9)</f>
        <v>139155.09</v>
      </c>
      <c r="I10" s="9">
        <f>SUM(I5:I9)</f>
        <v>124918.05362399999</v>
      </c>
    </row>
    <row r="11" spans="2:9" x14ac:dyDescent="0.3">
      <c r="B11" s="1"/>
      <c r="C11" s="18"/>
      <c r="D11" s="16"/>
      <c r="E11" s="18"/>
      <c r="G11" s="3"/>
      <c r="H11" s="14" t="s">
        <v>10</v>
      </c>
      <c r="I11" s="14">
        <f>+I10-H10</f>
        <v>-14237.036376000004</v>
      </c>
    </row>
    <row r="12" spans="2:9" x14ac:dyDescent="0.3">
      <c r="B12" s="20" t="s">
        <v>18</v>
      </c>
      <c r="C12" s="18"/>
      <c r="D12" s="16"/>
      <c r="E12" s="18"/>
      <c r="G12" s="3"/>
      <c r="H12" s="14"/>
      <c r="I12" s="14"/>
    </row>
    <row r="13" spans="2:9" x14ac:dyDescent="0.3">
      <c r="B13" s="1"/>
      <c r="C13" s="18"/>
      <c r="D13" s="16"/>
      <c r="E13" s="18"/>
      <c r="G13" s="3"/>
      <c r="H13" s="14"/>
      <c r="I13" s="14"/>
    </row>
    <row r="14" spans="2:9" x14ac:dyDescent="0.3">
      <c r="B14" s="1"/>
      <c r="C14" s="18"/>
      <c r="D14" s="16"/>
      <c r="E14" s="18"/>
      <c r="G14" s="3"/>
      <c r="H14" s="3"/>
      <c r="I14" s="14"/>
    </row>
    <row r="15" spans="2:9" x14ac:dyDescent="0.3">
      <c r="B15" s="1"/>
      <c r="C15" s="18"/>
      <c r="D15" s="16"/>
      <c r="E15" s="18"/>
      <c r="G15" s="3"/>
      <c r="H15" s="3"/>
      <c r="I15" s="14"/>
    </row>
    <row r="16" spans="2:9" x14ac:dyDescent="0.3">
      <c r="B16" s="1"/>
      <c r="C16" s="18"/>
      <c r="D16" s="16"/>
      <c r="E16" s="18"/>
      <c r="G16" s="3"/>
      <c r="H16" s="3"/>
      <c r="I16" s="14"/>
    </row>
    <row r="17" spans="2:9" x14ac:dyDescent="0.3">
      <c r="B17" s="1"/>
      <c r="C17" s="18"/>
      <c r="D17" s="16"/>
      <c r="E17" s="18"/>
      <c r="G17" s="3"/>
      <c r="H17" s="3"/>
      <c r="I17" s="14"/>
    </row>
    <row r="18" spans="2:9" x14ac:dyDescent="0.3">
      <c r="B18" s="1"/>
      <c r="C18" s="18"/>
      <c r="D18" s="16"/>
      <c r="E18" s="18"/>
      <c r="G18" s="3"/>
      <c r="H18" s="3"/>
      <c r="I18" s="14"/>
    </row>
    <row r="19" spans="2:9" x14ac:dyDescent="0.3">
      <c r="B19" s="1"/>
      <c r="C19" s="18"/>
      <c r="D19" s="16"/>
      <c r="E19" s="18"/>
      <c r="G19" s="3"/>
      <c r="H19" s="3"/>
      <c r="I19" s="14"/>
    </row>
    <row r="20" spans="2:9" x14ac:dyDescent="0.3">
      <c r="B20" s="1"/>
      <c r="C20" s="18"/>
      <c r="D20" s="16"/>
      <c r="E20" s="18"/>
      <c r="G20" s="3"/>
      <c r="H20" s="3"/>
      <c r="I20" s="14"/>
    </row>
    <row r="21" spans="2:9" x14ac:dyDescent="0.3">
      <c r="B21" s="1"/>
      <c r="C21" s="18"/>
      <c r="D21" s="16"/>
      <c r="E21" s="18"/>
      <c r="G21" s="3"/>
      <c r="H21" s="3"/>
      <c r="I21" s="14"/>
    </row>
    <row r="22" spans="2:9" x14ac:dyDescent="0.3">
      <c r="B22" s="1"/>
      <c r="C22" s="18"/>
      <c r="D22" s="16"/>
      <c r="E22" s="18"/>
      <c r="G22" s="3"/>
      <c r="H22" s="3"/>
      <c r="I22" s="12"/>
    </row>
    <row r="23" spans="2:9" x14ac:dyDescent="0.3">
      <c r="B23" s="1"/>
      <c r="C23" s="18"/>
      <c r="D23" s="16"/>
      <c r="E23" s="18"/>
      <c r="G23" s="3"/>
      <c r="H23" s="3"/>
      <c r="I23" s="12"/>
    </row>
    <row r="24" spans="2:9" x14ac:dyDescent="0.3">
      <c r="B24" s="1"/>
      <c r="C24" s="18"/>
      <c r="D24" s="16"/>
      <c r="E24" s="18"/>
      <c r="G24" s="3"/>
      <c r="H24" s="3"/>
      <c r="I24" s="12"/>
    </row>
    <row r="25" spans="2:9" x14ac:dyDescent="0.3">
      <c r="B25" s="1"/>
      <c r="C25" s="18"/>
      <c r="D25" s="16"/>
      <c r="E25" s="18"/>
      <c r="G25" s="3"/>
      <c r="H25" s="3"/>
      <c r="I25" s="12"/>
    </row>
    <row r="26" spans="2:9" x14ac:dyDescent="0.3">
      <c r="B26" s="1"/>
      <c r="C26" s="18"/>
      <c r="D26" s="16"/>
      <c r="E26" s="18"/>
      <c r="G26" s="3"/>
      <c r="H26" s="3"/>
      <c r="I26" s="12"/>
    </row>
    <row r="27" spans="2:9" x14ac:dyDescent="0.3">
      <c r="B27" s="1"/>
      <c r="C27" s="18"/>
      <c r="D27" s="16"/>
      <c r="E27" s="18"/>
      <c r="G27" s="3"/>
      <c r="H27" s="3"/>
      <c r="I27" s="12"/>
    </row>
    <row r="28" spans="2:9" x14ac:dyDescent="0.3">
      <c r="B28" s="1"/>
      <c r="C28" s="18"/>
      <c r="D28" s="16"/>
      <c r="E28" s="18"/>
      <c r="G28" s="3"/>
      <c r="H28" s="3"/>
      <c r="I28" s="12"/>
    </row>
    <row r="29" spans="2:9" x14ac:dyDescent="0.3">
      <c r="B29" s="1"/>
      <c r="C29" s="18"/>
      <c r="D29" s="16"/>
      <c r="E29" s="18"/>
      <c r="G29" s="3"/>
      <c r="H29" s="3"/>
      <c r="I29" s="12"/>
    </row>
    <row r="30" spans="2:9" x14ac:dyDescent="0.3">
      <c r="B30" s="1"/>
      <c r="C30" s="18"/>
      <c r="D30" s="16"/>
      <c r="E30" s="18"/>
      <c r="G30" s="3"/>
      <c r="H30" s="3"/>
      <c r="I30" s="12"/>
    </row>
    <row r="31" spans="2:9" x14ac:dyDescent="0.3">
      <c r="B31" s="1"/>
      <c r="C31" s="18"/>
      <c r="D31" s="16"/>
      <c r="E31" s="18"/>
      <c r="G31" s="3"/>
      <c r="H31" s="3"/>
      <c r="I31" s="12"/>
    </row>
    <row r="32" spans="2:9" ht="15" thickBot="1" x14ac:dyDescent="0.35">
      <c r="B32" s="1"/>
      <c r="C32" s="18"/>
      <c r="D32" s="16"/>
      <c r="E32" s="18"/>
      <c r="G32" s="3"/>
      <c r="H32" s="3"/>
      <c r="I32" s="12"/>
    </row>
    <row r="33" spans="2:9" ht="16.8" thickTop="1" thickBot="1" x14ac:dyDescent="0.35">
      <c r="B33" s="1" t="s">
        <v>11</v>
      </c>
      <c r="C33" s="18"/>
      <c r="D33" s="16"/>
      <c r="E33" s="18"/>
      <c r="G33" s="3"/>
      <c r="H33" s="3"/>
      <c r="I33" s="21">
        <f>+I11</f>
        <v>-14237.036376000004</v>
      </c>
    </row>
    <row r="34" spans="2:9" ht="15" thickTop="1" x14ac:dyDescent="0.3">
      <c r="B34" s="1" t="s">
        <v>20</v>
      </c>
      <c r="C34" s="18"/>
      <c r="D34" s="16"/>
      <c r="E34" s="18"/>
      <c r="G34" s="3"/>
      <c r="H34" s="3"/>
      <c r="I34" s="12"/>
    </row>
    <row r="35" spans="2:9" x14ac:dyDescent="0.3">
      <c r="B35" s="1" t="s">
        <v>21</v>
      </c>
      <c r="C35" s="18"/>
      <c r="D35" s="16"/>
      <c r="E35" s="18"/>
      <c r="G35" s="3"/>
      <c r="H35" s="3"/>
      <c r="I35" s="12"/>
    </row>
    <row r="36" spans="2:9" x14ac:dyDescent="0.3">
      <c r="B36" s="1" t="s">
        <v>22</v>
      </c>
      <c r="C36" s="18"/>
      <c r="D36" s="16"/>
      <c r="E36" s="18"/>
      <c r="G36" s="3"/>
      <c r="H36" s="3"/>
      <c r="I36" s="12"/>
    </row>
    <row r="37" spans="2:9" x14ac:dyDescent="0.3">
      <c r="B37" s="1"/>
      <c r="C37" s="18"/>
      <c r="D37" s="16"/>
      <c r="E37" s="18"/>
      <c r="G37" s="3"/>
      <c r="H37" s="3"/>
      <c r="I37" s="12"/>
    </row>
    <row r="38" spans="2:9" x14ac:dyDescent="0.3">
      <c r="B38" s="1"/>
      <c r="C38" s="18"/>
      <c r="D38" s="16"/>
      <c r="E38" s="18"/>
      <c r="G38" s="3"/>
      <c r="H38" s="3"/>
      <c r="I38" s="12"/>
    </row>
    <row r="41" spans="2:9" x14ac:dyDescent="0.3">
      <c r="C41" s="18"/>
      <c r="D41" s="16"/>
      <c r="E41" s="18"/>
      <c r="G41" s="3"/>
      <c r="H41" s="3"/>
      <c r="I41" s="14" t="s">
        <v>9</v>
      </c>
    </row>
    <row r="42" spans="2:9" x14ac:dyDescent="0.3">
      <c r="B42" s="1"/>
      <c r="C42" s="18"/>
      <c r="D42" s="16"/>
      <c r="E42" s="18"/>
      <c r="G42" s="3"/>
      <c r="H42" s="3"/>
      <c r="I42" s="12"/>
    </row>
    <row r="43" spans="2:9" x14ac:dyDescent="0.3">
      <c r="B43" s="1"/>
      <c r="C43" s="18"/>
      <c r="D43" s="16"/>
      <c r="E43" s="18"/>
      <c r="G43" s="3"/>
      <c r="H43" s="3"/>
      <c r="I43" s="12"/>
    </row>
    <row r="44" spans="2:9" x14ac:dyDescent="0.3">
      <c r="B44" s="1"/>
      <c r="C44" s="18"/>
      <c r="D44" s="16"/>
      <c r="E44" s="18"/>
      <c r="G44" s="3"/>
      <c r="H44" s="3"/>
      <c r="I44" s="12"/>
    </row>
    <row r="45" spans="2:9" x14ac:dyDescent="0.3">
      <c r="B45" s="1"/>
      <c r="C45" s="18"/>
      <c r="D45" s="16"/>
      <c r="E45" s="18"/>
      <c r="G45" s="3"/>
      <c r="H45" s="3"/>
      <c r="I45" s="12"/>
    </row>
    <row r="46" spans="2:9" x14ac:dyDescent="0.3">
      <c r="B46" s="1"/>
      <c r="C46" s="18"/>
      <c r="D46" s="16"/>
      <c r="E46" s="18"/>
      <c r="G46" s="3"/>
      <c r="H46" s="3"/>
      <c r="I46" s="12"/>
    </row>
    <row r="47" spans="2:9" x14ac:dyDescent="0.3">
      <c r="B47" s="1"/>
      <c r="C47" s="18"/>
      <c r="D47" s="16"/>
      <c r="E47" s="18"/>
      <c r="G47" s="3"/>
      <c r="H47" s="3"/>
      <c r="I47" s="12"/>
    </row>
    <row r="48" spans="2:9" ht="18" x14ac:dyDescent="0.35">
      <c r="B48" s="23" t="s">
        <v>25</v>
      </c>
      <c r="C48" s="23"/>
      <c r="D48" s="23"/>
      <c r="E48" s="23"/>
      <c r="F48" s="23"/>
      <c r="G48" s="23"/>
      <c r="H48" s="23"/>
      <c r="I48" s="23"/>
    </row>
    <row r="49" spans="2:9" x14ac:dyDescent="0.3">
      <c r="B49" s="1"/>
      <c r="C49" s="18"/>
      <c r="D49" s="16"/>
      <c r="E49" s="18"/>
      <c r="G49" s="3"/>
      <c r="H49" s="3"/>
      <c r="I49" s="12"/>
    </row>
    <row r="50" spans="2:9" x14ac:dyDescent="0.3">
      <c r="B50" s="4"/>
      <c r="C50" s="4"/>
      <c r="D50" s="5" t="s">
        <v>13</v>
      </c>
      <c r="E50" s="4"/>
      <c r="F50" s="4" t="s">
        <v>14</v>
      </c>
      <c r="G50" s="19">
        <v>2020</v>
      </c>
      <c r="H50" s="7" t="s">
        <v>1</v>
      </c>
      <c r="I50" s="7" t="s">
        <v>2</v>
      </c>
    </row>
    <row r="51" spans="2:9" x14ac:dyDescent="0.3">
      <c r="B51" s="4"/>
      <c r="C51" s="4" t="s">
        <v>15</v>
      </c>
      <c r="D51" s="5" t="s">
        <v>3</v>
      </c>
      <c r="E51" s="4" t="s">
        <v>4</v>
      </c>
      <c r="F51" s="4" t="s">
        <v>5</v>
      </c>
      <c r="G51" s="7" t="s">
        <v>6</v>
      </c>
      <c r="H51" s="6" t="s">
        <v>7</v>
      </c>
      <c r="I51" s="6" t="s">
        <v>7</v>
      </c>
    </row>
    <row r="52" spans="2:9" x14ac:dyDescent="0.3">
      <c r="B52" s="8">
        <v>99211</v>
      </c>
      <c r="C52" s="15">
        <f>+F52/$F$57</f>
        <v>2.0419426048565122E-2</v>
      </c>
      <c r="D52" s="15">
        <v>1.55E-2</v>
      </c>
      <c r="E52" s="17">
        <f t="shared" ref="E52:E56" si="2">+C52-D52</f>
        <v>4.9194260485651217E-3</v>
      </c>
      <c r="F52" s="13">
        <v>37</v>
      </c>
      <c r="G52" s="9">
        <v>23.03</v>
      </c>
      <c r="H52" s="9">
        <f>+G52*F52</f>
        <v>852.11</v>
      </c>
      <c r="I52" s="9">
        <f>+D52*$F$57*G52</f>
        <v>646.82057999999995</v>
      </c>
    </row>
    <row r="53" spans="2:9" x14ac:dyDescent="0.3">
      <c r="B53" s="8">
        <v>99212</v>
      </c>
      <c r="C53" s="15">
        <f t="shared" ref="C53:C56" si="3">+F53/$F$57</f>
        <v>0.23509933774834438</v>
      </c>
      <c r="D53" s="15">
        <v>1.9599999999999999E-2</v>
      </c>
      <c r="E53" s="17">
        <f t="shared" si="2"/>
        <v>0.21549933774834437</v>
      </c>
      <c r="F53" s="13">
        <v>426</v>
      </c>
      <c r="G53" s="9">
        <v>56.88</v>
      </c>
      <c r="H53" s="9">
        <f>+G53*F53</f>
        <v>24230.880000000001</v>
      </c>
      <c r="I53" s="9">
        <f>+D53*$F$57*G53</f>
        <v>2020.1045760000002</v>
      </c>
    </row>
    <row r="54" spans="2:9" x14ac:dyDescent="0.3">
      <c r="B54" s="8">
        <v>99213</v>
      </c>
      <c r="C54" s="15">
        <f t="shared" si="3"/>
        <v>0.56512141280353201</v>
      </c>
      <c r="D54" s="15">
        <v>0.38159999999999999</v>
      </c>
      <c r="E54" s="17">
        <f t="shared" si="2"/>
        <v>0.18352141280353201</v>
      </c>
      <c r="F54" s="13">
        <v>1024</v>
      </c>
      <c r="G54" s="9">
        <v>92.47</v>
      </c>
      <c r="H54" s="9">
        <f t="shared" ref="H54:H56" si="4">+G54*F54</f>
        <v>94689.279999999999</v>
      </c>
      <c r="I54" s="9">
        <f t="shared" ref="I54:I56" si="5">+D54*$F$57*G54</f>
        <v>63939.232223999999</v>
      </c>
    </row>
    <row r="55" spans="2:9" x14ac:dyDescent="0.3">
      <c r="B55" s="8">
        <v>99214</v>
      </c>
      <c r="C55" s="15">
        <f t="shared" si="3"/>
        <v>0.17825607064017659</v>
      </c>
      <c r="D55" s="15">
        <v>0.55230000000000001</v>
      </c>
      <c r="E55" s="17">
        <f t="shared" si="2"/>
        <v>-0.37404392935982345</v>
      </c>
      <c r="F55" s="13">
        <v>323</v>
      </c>
      <c r="G55" s="9">
        <v>131.19999999999999</v>
      </c>
      <c r="H55" s="9">
        <f t="shared" si="4"/>
        <v>42377.599999999999</v>
      </c>
      <c r="I55" s="9">
        <f t="shared" si="5"/>
        <v>131300.70911999998</v>
      </c>
    </row>
    <row r="56" spans="2:9" x14ac:dyDescent="0.3">
      <c r="B56" s="8">
        <v>99215</v>
      </c>
      <c r="C56" s="15">
        <f t="shared" si="3"/>
        <v>1.1037527593818985E-3</v>
      </c>
      <c r="D56" s="15">
        <v>3.1E-2</v>
      </c>
      <c r="E56" s="17">
        <f t="shared" si="2"/>
        <v>-2.9896247240618103E-2</v>
      </c>
      <c r="F56" s="13">
        <v>2</v>
      </c>
      <c r="G56" s="9">
        <v>183.19</v>
      </c>
      <c r="H56" s="9">
        <f t="shared" si="4"/>
        <v>366.38</v>
      </c>
      <c r="I56" s="9">
        <f t="shared" si="5"/>
        <v>10290.148679999998</v>
      </c>
    </row>
    <row r="57" spans="2:9" x14ac:dyDescent="0.3">
      <c r="B57" s="11" t="s">
        <v>8</v>
      </c>
      <c r="D57" s="2"/>
      <c r="F57" s="13">
        <f>SUM(F52:F56)</f>
        <v>1812</v>
      </c>
      <c r="G57" s="9"/>
      <c r="H57" s="9">
        <f>SUM(H52:H56)</f>
        <v>162516.25</v>
      </c>
      <c r="I57" s="9">
        <f>SUM(I52:I56)</f>
        <v>208197.01517999999</v>
      </c>
    </row>
    <row r="58" spans="2:9" x14ac:dyDescent="0.3">
      <c r="B58" s="1"/>
      <c r="D58" s="2"/>
      <c r="G58" s="3"/>
      <c r="H58" s="14" t="s">
        <v>10</v>
      </c>
      <c r="I58" s="14">
        <f>+I57-H57</f>
        <v>45680.765179999988</v>
      </c>
    </row>
    <row r="59" spans="2:9" x14ac:dyDescent="0.3">
      <c r="B59" s="20" t="s">
        <v>18</v>
      </c>
      <c r="D59" s="2"/>
      <c r="G59" s="3"/>
      <c r="H59" s="14"/>
      <c r="I59" s="14" t="s">
        <v>9</v>
      </c>
    </row>
    <row r="79" spans="2:9" ht="15" thickBot="1" x14ac:dyDescent="0.35"/>
    <row r="80" spans="2:9" ht="16.8" thickTop="1" thickBot="1" x14ac:dyDescent="0.35">
      <c r="B80" s="1" t="s">
        <v>11</v>
      </c>
      <c r="I80" s="22">
        <f>+I58</f>
        <v>45680.765179999988</v>
      </c>
    </row>
    <row r="81" spans="2:2" s="1" customFormat="1" ht="15" thickTop="1" x14ac:dyDescent="0.3">
      <c r="B81" s="1" t="s">
        <v>23</v>
      </c>
    </row>
    <row r="82" spans="2:2" s="1" customFormat="1" x14ac:dyDescent="0.3">
      <c r="B82" s="1" t="s">
        <v>24</v>
      </c>
    </row>
    <row r="83" spans="2:2" s="1" customFormat="1" x14ac:dyDescent="0.3"/>
    <row r="84" spans="2:2" s="1" customFormat="1" x14ac:dyDescent="0.3"/>
    <row r="85" spans="2:2" s="1" customFormat="1" x14ac:dyDescent="0.3"/>
    <row r="86" spans="2:2" s="1" customFormat="1" x14ac:dyDescent="0.3"/>
    <row r="87" spans="2:2" s="1" customFormat="1" x14ac:dyDescent="0.3"/>
  </sheetData>
  <mergeCells count="2">
    <mergeCell ref="B1:I1"/>
    <mergeCell ref="B48:I48"/>
  </mergeCells>
  <pageMargins left="0.7" right="0.7" top="0.75" bottom="0.75" header="0.3" footer="0.3"/>
  <pageSetup orientation="portrait" verticalDpi="597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A8B-9E3B-4721-97C9-4022980FA0E4}">
  <dimension ref="B1:I87"/>
  <sheetViews>
    <sheetView topLeftCell="A50" workbookViewId="0">
      <selection activeCell="G52" sqref="G52:G56"/>
    </sheetView>
  </sheetViews>
  <sheetFormatPr defaultRowHeight="14.4" x14ac:dyDescent="0.3"/>
  <cols>
    <col min="1" max="1" width="3.21875" customWidth="1"/>
    <col min="2" max="2" width="7.33203125" customWidth="1"/>
    <col min="7" max="7" width="10.44140625" bestFit="1" customWidth="1"/>
    <col min="8" max="8" width="13.44140625" customWidth="1"/>
    <col min="9" max="9" width="13" customWidth="1"/>
    <col min="10" max="10" width="9.6640625" customWidth="1"/>
  </cols>
  <sheetData>
    <row r="1" spans="2:9" ht="18" x14ac:dyDescent="0.35">
      <c r="B1" s="23" t="s">
        <v>25</v>
      </c>
      <c r="C1" s="23"/>
      <c r="D1" s="23"/>
      <c r="E1" s="23"/>
      <c r="F1" s="23"/>
      <c r="G1" s="23"/>
      <c r="H1" s="23"/>
      <c r="I1" s="23"/>
    </row>
    <row r="2" spans="2:9" x14ac:dyDescent="0.3">
      <c r="B2" s="1"/>
      <c r="D2" s="2"/>
      <c r="G2" s="3"/>
      <c r="H2" s="3"/>
      <c r="I2" s="3"/>
    </row>
    <row r="3" spans="2:9" x14ac:dyDescent="0.3">
      <c r="B3" s="4"/>
      <c r="C3" s="4"/>
      <c r="D3" s="5" t="s">
        <v>13</v>
      </c>
      <c r="E3" s="4"/>
      <c r="F3" s="4" t="s">
        <v>14</v>
      </c>
      <c r="G3" s="19">
        <v>2020</v>
      </c>
      <c r="H3" s="7" t="s">
        <v>1</v>
      </c>
      <c r="I3" s="7" t="s">
        <v>2</v>
      </c>
    </row>
    <row r="4" spans="2:9" x14ac:dyDescent="0.3">
      <c r="B4" s="4"/>
      <c r="C4" s="4" t="s">
        <v>15</v>
      </c>
      <c r="D4" s="5" t="s">
        <v>3</v>
      </c>
      <c r="E4" s="4" t="s">
        <v>4</v>
      </c>
      <c r="F4" s="4" t="s">
        <v>5</v>
      </c>
      <c r="G4" s="7" t="s">
        <v>6</v>
      </c>
      <c r="H4" s="6" t="s">
        <v>7</v>
      </c>
      <c r="I4" s="6" t="s">
        <v>7</v>
      </c>
    </row>
    <row r="5" spans="2:9" x14ac:dyDescent="0.3">
      <c r="B5" s="8">
        <v>99201</v>
      </c>
      <c r="C5" s="15" t="e">
        <f>+F5/$F$10</f>
        <v>#DIV/0!</v>
      </c>
      <c r="D5" s="15">
        <v>4.7000000000000002E-3</v>
      </c>
      <c r="E5" s="17" t="e">
        <f>+C5-D5</f>
        <v>#DIV/0!</v>
      </c>
      <c r="F5" s="13"/>
      <c r="G5" s="9">
        <v>0</v>
      </c>
      <c r="H5" s="9">
        <f>+G5*F5</f>
        <v>0</v>
      </c>
      <c r="I5" s="9"/>
    </row>
    <row r="6" spans="2:9" x14ac:dyDescent="0.3">
      <c r="B6" s="8">
        <v>99202</v>
      </c>
      <c r="C6" s="15" t="e">
        <f>+F6/$F$10</f>
        <v>#DIV/0!</v>
      </c>
      <c r="D6" s="15">
        <v>0.1056</v>
      </c>
      <c r="E6" s="17" t="e">
        <f>+C6-D6</f>
        <v>#DIV/0!</v>
      </c>
      <c r="F6" s="13"/>
      <c r="G6" s="10">
        <v>73.97</v>
      </c>
      <c r="H6" s="9">
        <f>+G6*F6</f>
        <v>0</v>
      </c>
      <c r="I6" s="9">
        <f>+D6*$F$10*G6</f>
        <v>0</v>
      </c>
    </row>
    <row r="7" spans="2:9" x14ac:dyDescent="0.3">
      <c r="B7" s="8">
        <v>99203</v>
      </c>
      <c r="C7" s="15" t="e">
        <f>+F7/$F$10</f>
        <v>#DIV/0!</v>
      </c>
      <c r="D7" s="15">
        <v>0.4945</v>
      </c>
      <c r="E7" s="17" t="e">
        <f>+C7-D7</f>
        <v>#DIV/0!</v>
      </c>
      <c r="F7" s="13"/>
      <c r="G7" s="9">
        <v>113.75</v>
      </c>
      <c r="H7" s="9">
        <f t="shared" ref="H7:H9" si="0">+G7*F7</f>
        <v>0</v>
      </c>
      <c r="I7" s="9">
        <f t="shared" ref="I7:I9" si="1">+D7*$F$10*G7</f>
        <v>0</v>
      </c>
    </row>
    <row r="8" spans="2:9" x14ac:dyDescent="0.3">
      <c r="B8" s="8">
        <v>99204</v>
      </c>
      <c r="C8" s="15" t="e">
        <f>+F8/$F$10</f>
        <v>#DIV/0!</v>
      </c>
      <c r="D8" s="15">
        <v>0.35399999999999998</v>
      </c>
      <c r="E8" s="17" t="e">
        <f>+C8-D8</f>
        <v>#DIV/0!</v>
      </c>
      <c r="F8" s="13"/>
      <c r="G8" s="9">
        <v>169.93</v>
      </c>
      <c r="H8" s="9">
        <f t="shared" si="0"/>
        <v>0</v>
      </c>
      <c r="I8" s="9">
        <f t="shared" si="1"/>
        <v>0</v>
      </c>
    </row>
    <row r="9" spans="2:9" x14ac:dyDescent="0.3">
      <c r="B9" s="8">
        <v>99205</v>
      </c>
      <c r="C9" s="15" t="e">
        <f>+F9/$F$10</f>
        <v>#DIV/0!</v>
      </c>
      <c r="D9" s="15">
        <v>4.1200000000000001E-2</v>
      </c>
      <c r="E9" s="17" t="e">
        <f>+C9-D9</f>
        <v>#DIV/0!</v>
      </c>
      <c r="F9" s="13"/>
      <c r="G9" s="9">
        <v>224.36</v>
      </c>
      <c r="H9" s="9">
        <f t="shared" si="0"/>
        <v>0</v>
      </c>
      <c r="I9" s="9">
        <f t="shared" si="1"/>
        <v>0</v>
      </c>
    </row>
    <row r="10" spans="2:9" x14ac:dyDescent="0.3">
      <c r="B10" s="11" t="s">
        <v>8</v>
      </c>
      <c r="C10" s="18"/>
      <c r="D10" s="16"/>
      <c r="E10" s="18"/>
      <c r="F10" s="13">
        <f>SUM(F5:F9)</f>
        <v>0</v>
      </c>
      <c r="G10" s="9"/>
      <c r="H10" s="9">
        <f>SUM(H5:H9)</f>
        <v>0</v>
      </c>
      <c r="I10" s="9">
        <f>SUM(I5:I9)</f>
        <v>0</v>
      </c>
    </row>
    <row r="11" spans="2:9" x14ac:dyDescent="0.3">
      <c r="B11" s="1"/>
      <c r="C11" s="18"/>
      <c r="D11" s="16"/>
      <c r="E11" s="18"/>
      <c r="G11" s="3"/>
      <c r="H11" s="14" t="s">
        <v>10</v>
      </c>
      <c r="I11" s="14">
        <f>+I10-H10</f>
        <v>0</v>
      </c>
    </row>
    <row r="12" spans="2:9" x14ac:dyDescent="0.3">
      <c r="B12" s="20" t="s">
        <v>18</v>
      </c>
      <c r="C12" s="18"/>
      <c r="D12" s="16"/>
      <c r="E12" s="18"/>
      <c r="G12" s="3"/>
      <c r="H12" s="14"/>
      <c r="I12" s="14"/>
    </row>
    <row r="13" spans="2:9" x14ac:dyDescent="0.3">
      <c r="B13" s="1"/>
      <c r="C13" s="18"/>
      <c r="D13" s="16"/>
      <c r="E13" s="18"/>
      <c r="G13" s="3"/>
      <c r="H13" s="14"/>
      <c r="I13" s="14"/>
    </row>
    <row r="14" spans="2:9" x14ac:dyDescent="0.3">
      <c r="B14" s="1"/>
      <c r="C14" s="18"/>
      <c r="D14" s="16"/>
      <c r="E14" s="18"/>
      <c r="G14" s="3"/>
      <c r="H14" s="3"/>
      <c r="I14" s="14"/>
    </row>
    <row r="15" spans="2:9" x14ac:dyDescent="0.3">
      <c r="B15" s="1"/>
      <c r="C15" s="18"/>
      <c r="D15" s="16"/>
      <c r="E15" s="18"/>
      <c r="G15" s="3"/>
      <c r="H15" s="3"/>
      <c r="I15" s="14"/>
    </row>
    <row r="16" spans="2:9" x14ac:dyDescent="0.3">
      <c r="B16" s="1"/>
      <c r="C16" s="18"/>
      <c r="D16" s="16"/>
      <c r="E16" s="18"/>
      <c r="G16" s="3"/>
      <c r="H16" s="3"/>
      <c r="I16" s="14"/>
    </row>
    <row r="17" spans="2:9" x14ac:dyDescent="0.3">
      <c r="B17" s="1"/>
      <c r="C17" s="18"/>
      <c r="D17" s="16"/>
      <c r="E17" s="18"/>
      <c r="G17" s="3"/>
      <c r="H17" s="3"/>
      <c r="I17" s="14"/>
    </row>
    <row r="18" spans="2:9" x14ac:dyDescent="0.3">
      <c r="B18" s="1"/>
      <c r="C18" s="18"/>
      <c r="D18" s="16"/>
      <c r="E18" s="18"/>
      <c r="G18" s="3"/>
      <c r="H18" s="3"/>
      <c r="I18" s="14"/>
    </row>
    <row r="19" spans="2:9" x14ac:dyDescent="0.3">
      <c r="B19" s="1"/>
      <c r="C19" s="18"/>
      <c r="D19" s="16"/>
      <c r="E19" s="18"/>
      <c r="G19" s="3"/>
      <c r="H19" s="3"/>
      <c r="I19" s="14"/>
    </row>
    <row r="20" spans="2:9" x14ac:dyDescent="0.3">
      <c r="B20" s="1"/>
      <c r="C20" s="18"/>
      <c r="D20" s="16"/>
      <c r="E20" s="18"/>
      <c r="G20" s="3"/>
      <c r="H20" s="3"/>
      <c r="I20" s="14"/>
    </row>
    <row r="21" spans="2:9" x14ac:dyDescent="0.3">
      <c r="B21" s="1"/>
      <c r="C21" s="18"/>
      <c r="D21" s="16"/>
      <c r="E21" s="18"/>
      <c r="G21" s="3"/>
      <c r="H21" s="3"/>
      <c r="I21" s="14"/>
    </row>
    <row r="22" spans="2:9" x14ac:dyDescent="0.3">
      <c r="B22" s="1"/>
      <c r="C22" s="18"/>
      <c r="D22" s="16"/>
      <c r="E22" s="18"/>
      <c r="G22" s="3"/>
      <c r="H22" s="3"/>
      <c r="I22" s="12"/>
    </row>
    <row r="23" spans="2:9" x14ac:dyDescent="0.3">
      <c r="B23" s="1"/>
      <c r="C23" s="18"/>
      <c r="D23" s="16"/>
      <c r="E23" s="18"/>
      <c r="G23" s="3"/>
      <c r="H23" s="3"/>
      <c r="I23" s="12"/>
    </row>
    <row r="24" spans="2:9" x14ac:dyDescent="0.3">
      <c r="B24" s="1"/>
      <c r="C24" s="18"/>
      <c r="D24" s="16"/>
      <c r="E24" s="18"/>
      <c r="G24" s="3"/>
      <c r="H24" s="3"/>
      <c r="I24" s="12"/>
    </row>
    <row r="25" spans="2:9" x14ac:dyDescent="0.3">
      <c r="B25" s="1"/>
      <c r="C25" s="18"/>
      <c r="D25" s="16"/>
      <c r="E25" s="18"/>
      <c r="G25" s="3"/>
      <c r="H25" s="3"/>
      <c r="I25" s="12"/>
    </row>
    <row r="26" spans="2:9" x14ac:dyDescent="0.3">
      <c r="B26" s="1"/>
      <c r="C26" s="18"/>
      <c r="D26" s="16"/>
      <c r="E26" s="18"/>
      <c r="G26" s="3"/>
      <c r="H26" s="3"/>
      <c r="I26" s="12"/>
    </row>
    <row r="27" spans="2:9" x14ac:dyDescent="0.3">
      <c r="B27" s="1"/>
      <c r="C27" s="18"/>
      <c r="D27" s="16"/>
      <c r="E27" s="18"/>
      <c r="G27" s="3"/>
      <c r="H27" s="3"/>
      <c r="I27" s="12"/>
    </row>
    <row r="28" spans="2:9" x14ac:dyDescent="0.3">
      <c r="B28" s="1"/>
      <c r="C28" s="18"/>
      <c r="D28" s="16"/>
      <c r="E28" s="18"/>
      <c r="G28" s="3"/>
      <c r="H28" s="3"/>
      <c r="I28" s="12"/>
    </row>
    <row r="29" spans="2:9" x14ac:dyDescent="0.3">
      <c r="B29" s="1"/>
      <c r="C29" s="18"/>
      <c r="D29" s="16"/>
      <c r="E29" s="18"/>
      <c r="G29" s="3"/>
      <c r="H29" s="3"/>
      <c r="I29" s="12"/>
    </row>
    <row r="30" spans="2:9" x14ac:dyDescent="0.3">
      <c r="B30" s="1"/>
      <c r="C30" s="18"/>
      <c r="D30" s="16"/>
      <c r="E30" s="18"/>
      <c r="G30" s="3"/>
      <c r="H30" s="3"/>
      <c r="I30" s="12"/>
    </row>
    <row r="31" spans="2:9" x14ac:dyDescent="0.3">
      <c r="B31" s="1"/>
      <c r="C31" s="18"/>
      <c r="D31" s="16"/>
      <c r="E31" s="18"/>
      <c r="G31" s="3"/>
      <c r="H31" s="3"/>
      <c r="I31" s="12"/>
    </row>
    <row r="32" spans="2:9" ht="15" thickBot="1" x14ac:dyDescent="0.35">
      <c r="B32" s="1"/>
      <c r="C32" s="18"/>
      <c r="D32" s="16"/>
      <c r="E32" s="18"/>
      <c r="G32" s="3"/>
      <c r="H32" s="3"/>
      <c r="I32" s="12"/>
    </row>
    <row r="33" spans="2:9" ht="16.8" thickTop="1" thickBot="1" x14ac:dyDescent="0.35">
      <c r="B33" s="1" t="s">
        <v>11</v>
      </c>
      <c r="C33" s="18"/>
      <c r="D33" s="16"/>
      <c r="E33" s="18"/>
      <c r="G33" s="3"/>
      <c r="H33" s="3"/>
      <c r="I33" s="21">
        <f>+I11</f>
        <v>0</v>
      </c>
    </row>
    <row r="34" spans="2:9" ht="15" thickTop="1" x14ac:dyDescent="0.3">
      <c r="B34" s="1"/>
      <c r="C34" s="18"/>
      <c r="D34" s="16"/>
      <c r="E34" s="18"/>
      <c r="G34" s="3"/>
      <c r="H34" s="3"/>
      <c r="I34" s="12"/>
    </row>
    <row r="35" spans="2:9" x14ac:dyDescent="0.3">
      <c r="B35" s="1"/>
      <c r="C35" s="18"/>
      <c r="D35" s="16"/>
      <c r="E35" s="18"/>
      <c r="G35" s="3"/>
      <c r="H35" s="3"/>
      <c r="I35" s="12"/>
    </row>
    <row r="36" spans="2:9" x14ac:dyDescent="0.3">
      <c r="B36" s="1"/>
      <c r="C36" s="18"/>
      <c r="D36" s="16"/>
      <c r="E36" s="18"/>
      <c r="G36" s="3"/>
      <c r="H36" s="3"/>
      <c r="I36" s="12"/>
    </row>
    <row r="37" spans="2:9" x14ac:dyDescent="0.3">
      <c r="B37" s="1" t="s">
        <v>16</v>
      </c>
      <c r="C37" s="18"/>
      <c r="D37" s="16"/>
      <c r="E37" s="18"/>
      <c r="G37" s="3"/>
      <c r="H37" s="3"/>
      <c r="I37" s="12"/>
    </row>
    <row r="38" spans="2:9" x14ac:dyDescent="0.3">
      <c r="B38" s="1" t="s">
        <v>12</v>
      </c>
      <c r="C38" s="18"/>
      <c r="D38" s="16"/>
      <c r="E38" s="18"/>
      <c r="G38" s="3"/>
      <c r="H38" s="3"/>
      <c r="I38" s="12"/>
    </row>
    <row r="41" spans="2:9" x14ac:dyDescent="0.3">
      <c r="C41" s="18"/>
      <c r="D41" s="16"/>
      <c r="E41" s="18"/>
      <c r="G41" s="3"/>
      <c r="H41" s="3"/>
      <c r="I41" s="14" t="s">
        <v>9</v>
      </c>
    </row>
    <row r="42" spans="2:9" x14ac:dyDescent="0.3">
      <c r="B42" s="1"/>
      <c r="C42" s="18"/>
      <c r="D42" s="16"/>
      <c r="E42" s="18"/>
      <c r="G42" s="3"/>
      <c r="H42" s="3"/>
      <c r="I42" s="12"/>
    </row>
    <row r="43" spans="2:9" x14ac:dyDescent="0.3">
      <c r="B43" s="1"/>
      <c r="C43" s="18"/>
      <c r="D43" s="16"/>
      <c r="E43" s="18"/>
      <c r="G43" s="3"/>
      <c r="H43" s="3"/>
      <c r="I43" s="12"/>
    </row>
    <row r="44" spans="2:9" x14ac:dyDescent="0.3">
      <c r="B44" s="1"/>
      <c r="C44" s="18"/>
      <c r="D44" s="16"/>
      <c r="E44" s="18"/>
      <c r="G44" s="3"/>
      <c r="H44" s="3"/>
      <c r="I44" s="12"/>
    </row>
    <row r="45" spans="2:9" x14ac:dyDescent="0.3">
      <c r="B45" s="1"/>
      <c r="C45" s="18"/>
      <c r="D45" s="16"/>
      <c r="E45" s="18"/>
      <c r="G45" s="3"/>
      <c r="H45" s="3"/>
      <c r="I45" s="12"/>
    </row>
    <row r="46" spans="2:9" x14ac:dyDescent="0.3">
      <c r="B46" s="1"/>
      <c r="C46" s="18"/>
      <c r="D46" s="16"/>
      <c r="E46" s="18"/>
      <c r="G46" s="3"/>
      <c r="H46" s="3"/>
      <c r="I46" s="12"/>
    </row>
    <row r="47" spans="2:9" x14ac:dyDescent="0.3">
      <c r="B47" s="1"/>
      <c r="C47" s="18"/>
      <c r="D47" s="16"/>
      <c r="E47" s="18"/>
      <c r="G47" s="3"/>
      <c r="H47" s="3"/>
      <c r="I47" s="12"/>
    </row>
    <row r="48" spans="2:9" ht="18" x14ac:dyDescent="0.35">
      <c r="B48" s="23" t="s">
        <v>25</v>
      </c>
      <c r="C48" s="23"/>
      <c r="D48" s="23"/>
      <c r="E48" s="23"/>
      <c r="F48" s="23"/>
      <c r="G48" s="23"/>
      <c r="H48" s="23"/>
      <c r="I48" s="23"/>
    </row>
    <row r="49" spans="2:9" x14ac:dyDescent="0.3">
      <c r="B49" s="1"/>
      <c r="C49" s="18"/>
      <c r="D49" s="16"/>
      <c r="E49" s="18"/>
      <c r="G49" s="3"/>
      <c r="H49" s="3"/>
      <c r="I49" s="12"/>
    </row>
    <row r="50" spans="2:9" x14ac:dyDescent="0.3">
      <c r="B50" s="4"/>
      <c r="C50" s="4"/>
      <c r="D50" s="5" t="s">
        <v>13</v>
      </c>
      <c r="E50" s="4"/>
      <c r="F50" s="4" t="s">
        <v>14</v>
      </c>
      <c r="G50" s="19">
        <v>2020</v>
      </c>
      <c r="H50" s="7" t="s">
        <v>1</v>
      </c>
      <c r="I50" s="7" t="s">
        <v>2</v>
      </c>
    </row>
    <row r="51" spans="2:9" x14ac:dyDescent="0.3">
      <c r="B51" s="4"/>
      <c r="C51" s="4" t="s">
        <v>15</v>
      </c>
      <c r="D51" s="5" t="s">
        <v>3</v>
      </c>
      <c r="E51" s="4" t="s">
        <v>4</v>
      </c>
      <c r="F51" s="4" t="s">
        <v>5</v>
      </c>
      <c r="G51" s="7" t="s">
        <v>6</v>
      </c>
      <c r="H51" s="6" t="s">
        <v>7</v>
      </c>
      <c r="I51" s="6" t="s">
        <v>7</v>
      </c>
    </row>
    <row r="52" spans="2:9" x14ac:dyDescent="0.3">
      <c r="B52" s="8">
        <v>99211</v>
      </c>
      <c r="C52" s="15" t="e">
        <f>+F52/$F$57</f>
        <v>#DIV/0!</v>
      </c>
      <c r="D52" s="15">
        <v>1.55E-2</v>
      </c>
      <c r="E52" s="17" t="e">
        <f t="shared" ref="E52:E56" si="2">+C52-D52</f>
        <v>#DIV/0!</v>
      </c>
      <c r="F52" s="13"/>
      <c r="G52" s="9">
        <v>23.03</v>
      </c>
      <c r="H52" s="9">
        <f>+G52*F52</f>
        <v>0</v>
      </c>
      <c r="I52" s="9">
        <f>+D52*$F$57*G52</f>
        <v>0</v>
      </c>
    </row>
    <row r="53" spans="2:9" x14ac:dyDescent="0.3">
      <c r="B53" s="8">
        <v>99212</v>
      </c>
      <c r="C53" s="15" t="e">
        <f t="shared" ref="C53:C56" si="3">+F53/$F$57</f>
        <v>#DIV/0!</v>
      </c>
      <c r="D53" s="15">
        <v>1.9599999999999999E-2</v>
      </c>
      <c r="E53" s="17" t="e">
        <f t="shared" si="2"/>
        <v>#DIV/0!</v>
      </c>
      <c r="F53" s="13"/>
      <c r="G53" s="9">
        <v>56.88</v>
      </c>
      <c r="H53" s="9">
        <f>+G53*F53</f>
        <v>0</v>
      </c>
      <c r="I53" s="9">
        <f>+D53*$F$57*G53</f>
        <v>0</v>
      </c>
    </row>
    <row r="54" spans="2:9" x14ac:dyDescent="0.3">
      <c r="B54" s="8">
        <v>99213</v>
      </c>
      <c r="C54" s="15" t="e">
        <f t="shared" si="3"/>
        <v>#DIV/0!</v>
      </c>
      <c r="D54" s="15">
        <v>0.38159999999999999</v>
      </c>
      <c r="E54" s="17" t="e">
        <f t="shared" si="2"/>
        <v>#DIV/0!</v>
      </c>
      <c r="F54" s="13"/>
      <c r="G54" s="9">
        <v>92.47</v>
      </c>
      <c r="H54" s="9">
        <f t="shared" ref="H54:H56" si="4">+G54*F54</f>
        <v>0</v>
      </c>
      <c r="I54" s="9">
        <f t="shared" ref="I54:I56" si="5">+D54*$F$57*G54</f>
        <v>0</v>
      </c>
    </row>
    <row r="55" spans="2:9" x14ac:dyDescent="0.3">
      <c r="B55" s="8">
        <v>99214</v>
      </c>
      <c r="C55" s="15" t="e">
        <f t="shared" si="3"/>
        <v>#DIV/0!</v>
      </c>
      <c r="D55" s="15">
        <v>0.55230000000000001</v>
      </c>
      <c r="E55" s="17" t="e">
        <f t="shared" si="2"/>
        <v>#DIV/0!</v>
      </c>
      <c r="F55" s="13"/>
      <c r="G55" s="9">
        <v>131.19999999999999</v>
      </c>
      <c r="H55" s="9">
        <f t="shared" si="4"/>
        <v>0</v>
      </c>
      <c r="I55" s="9">
        <f t="shared" si="5"/>
        <v>0</v>
      </c>
    </row>
    <row r="56" spans="2:9" x14ac:dyDescent="0.3">
      <c r="B56" s="8">
        <v>99215</v>
      </c>
      <c r="C56" s="15" t="e">
        <f t="shared" si="3"/>
        <v>#DIV/0!</v>
      </c>
      <c r="D56" s="15">
        <v>3.1E-2</v>
      </c>
      <c r="E56" s="17" t="e">
        <f t="shared" si="2"/>
        <v>#DIV/0!</v>
      </c>
      <c r="F56" s="13"/>
      <c r="G56" s="9">
        <v>183.19</v>
      </c>
      <c r="H56" s="9">
        <f t="shared" si="4"/>
        <v>0</v>
      </c>
      <c r="I56" s="9">
        <f t="shared" si="5"/>
        <v>0</v>
      </c>
    </row>
    <row r="57" spans="2:9" x14ac:dyDescent="0.3">
      <c r="B57" s="11" t="s">
        <v>8</v>
      </c>
      <c r="D57" s="2"/>
      <c r="F57" s="13">
        <f>SUM(F52:F56)</f>
        <v>0</v>
      </c>
      <c r="G57" s="9"/>
      <c r="H57" s="9">
        <f>SUM(H52:H56)</f>
        <v>0</v>
      </c>
      <c r="I57" s="9">
        <f>SUM(I52:I56)</f>
        <v>0</v>
      </c>
    </row>
    <row r="58" spans="2:9" x14ac:dyDescent="0.3">
      <c r="B58" s="1"/>
      <c r="D58" s="2"/>
      <c r="G58" s="3"/>
      <c r="H58" s="14" t="s">
        <v>10</v>
      </c>
      <c r="I58" s="14">
        <f>+I57-H57</f>
        <v>0</v>
      </c>
    </row>
    <row r="59" spans="2:9" x14ac:dyDescent="0.3">
      <c r="B59" s="20" t="s">
        <v>18</v>
      </c>
      <c r="D59" s="2"/>
      <c r="G59" s="3"/>
      <c r="H59" s="14"/>
      <c r="I59" s="14" t="s">
        <v>9</v>
      </c>
    </row>
    <row r="79" spans="2:9" ht="15" thickBot="1" x14ac:dyDescent="0.35"/>
    <row r="80" spans="2:9" ht="16.8" thickTop="1" thickBot="1" x14ac:dyDescent="0.35">
      <c r="B80" s="1" t="s">
        <v>11</v>
      </c>
      <c r="I80" s="22">
        <f>+I58</f>
        <v>0</v>
      </c>
    </row>
    <row r="81" s="1" customFormat="1" ht="15" thickTop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mergeCells count="2">
    <mergeCell ref="B1:I1"/>
    <mergeCell ref="B48:I48"/>
  </mergeCells>
  <pageMargins left="0.7" right="0.7" top="0.75" bottom="0.75" header="0.3" footer="0.3"/>
  <pageSetup orientation="portrait" verticalDpi="597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263D-24F1-4EF7-9EBA-62581A9A59E2}">
  <dimension ref="B1:I87"/>
  <sheetViews>
    <sheetView topLeftCell="A50" workbookViewId="0">
      <selection activeCell="G52" sqref="G52:G56"/>
    </sheetView>
  </sheetViews>
  <sheetFormatPr defaultRowHeight="14.4" x14ac:dyDescent="0.3"/>
  <cols>
    <col min="1" max="1" width="3.21875" customWidth="1"/>
    <col min="2" max="2" width="7.33203125" customWidth="1"/>
    <col min="7" max="7" width="10.44140625" bestFit="1" customWidth="1"/>
    <col min="8" max="8" width="13.44140625" customWidth="1"/>
    <col min="9" max="9" width="13" customWidth="1"/>
    <col min="10" max="10" width="9.6640625" customWidth="1"/>
  </cols>
  <sheetData>
    <row r="1" spans="2:9" ht="18" x14ac:dyDescent="0.35">
      <c r="B1" s="23" t="s">
        <v>25</v>
      </c>
      <c r="C1" s="23"/>
      <c r="D1" s="23"/>
      <c r="E1" s="23"/>
      <c r="F1" s="23"/>
      <c r="G1" s="23"/>
      <c r="H1" s="23"/>
      <c r="I1" s="23"/>
    </row>
    <row r="2" spans="2:9" x14ac:dyDescent="0.3">
      <c r="B2" s="1"/>
      <c r="D2" s="2"/>
      <c r="G2" s="3"/>
      <c r="H2" s="3"/>
      <c r="I2" s="3"/>
    </row>
    <row r="3" spans="2:9" x14ac:dyDescent="0.3">
      <c r="B3" s="4"/>
      <c r="C3" s="4"/>
      <c r="D3" s="5" t="s">
        <v>0</v>
      </c>
      <c r="E3" s="4"/>
      <c r="F3" s="4" t="s">
        <v>14</v>
      </c>
      <c r="G3" s="19">
        <v>2020</v>
      </c>
      <c r="H3" s="7" t="s">
        <v>1</v>
      </c>
      <c r="I3" s="7" t="s">
        <v>2</v>
      </c>
    </row>
    <row r="4" spans="2:9" x14ac:dyDescent="0.3">
      <c r="B4" s="4"/>
      <c r="C4" s="4" t="s">
        <v>15</v>
      </c>
      <c r="D4" s="5" t="s">
        <v>3</v>
      </c>
      <c r="E4" s="4" t="s">
        <v>4</v>
      </c>
      <c r="F4" s="4" t="s">
        <v>5</v>
      </c>
      <c r="G4" s="7" t="s">
        <v>6</v>
      </c>
      <c r="H4" s="6" t="s">
        <v>7</v>
      </c>
      <c r="I4" s="6" t="s">
        <v>7</v>
      </c>
    </row>
    <row r="5" spans="2:9" x14ac:dyDescent="0.3">
      <c r="B5" s="8">
        <v>99201</v>
      </c>
      <c r="C5" s="15" t="e">
        <f>+F5/$F$10</f>
        <v>#DIV/0!</v>
      </c>
      <c r="D5" s="15">
        <v>1.23E-2</v>
      </c>
      <c r="E5" s="17" t="e">
        <f>+C5-D5</f>
        <v>#DIV/0!</v>
      </c>
      <c r="F5" s="13"/>
      <c r="G5" s="9">
        <v>0</v>
      </c>
      <c r="H5" s="9">
        <f>+G5*F5</f>
        <v>0</v>
      </c>
      <c r="I5" s="9"/>
    </row>
    <row r="6" spans="2:9" x14ac:dyDescent="0.3">
      <c r="B6" s="8">
        <v>99202</v>
      </c>
      <c r="C6" s="15" t="e">
        <f>+F6/$F$10</f>
        <v>#DIV/0!</v>
      </c>
      <c r="D6" s="15">
        <v>0.1711</v>
      </c>
      <c r="E6" s="17" t="e">
        <f>+C6-D6</f>
        <v>#DIV/0!</v>
      </c>
      <c r="F6" s="13"/>
      <c r="G6" s="10">
        <v>73.97</v>
      </c>
      <c r="H6" s="9">
        <f>+G6*F6</f>
        <v>0</v>
      </c>
      <c r="I6" s="9">
        <f>+D6*$F$10*G6</f>
        <v>0</v>
      </c>
    </row>
    <row r="7" spans="2:9" x14ac:dyDescent="0.3">
      <c r="B7" s="8">
        <v>99203</v>
      </c>
      <c r="C7" s="15" t="e">
        <f>+F7/$F$10</f>
        <v>#DIV/0!</v>
      </c>
      <c r="D7" s="15">
        <v>0.53910000000000002</v>
      </c>
      <c r="E7" s="17" t="e">
        <f>+C7-D7</f>
        <v>#DIV/0!</v>
      </c>
      <c r="F7" s="13"/>
      <c r="G7" s="9">
        <v>113.75</v>
      </c>
      <c r="H7" s="9">
        <f t="shared" ref="H7:H9" si="0">+G7*F7</f>
        <v>0</v>
      </c>
      <c r="I7" s="9">
        <f t="shared" ref="I7:I9" si="1">+D7*$F$10*G7</f>
        <v>0</v>
      </c>
    </row>
    <row r="8" spans="2:9" x14ac:dyDescent="0.3">
      <c r="B8" s="8">
        <v>99204</v>
      </c>
      <c r="C8" s="15" t="e">
        <f>+F8/$F$10</f>
        <v>#DIV/0!</v>
      </c>
      <c r="D8" s="15">
        <v>0.25440000000000002</v>
      </c>
      <c r="E8" s="17" t="e">
        <f>+C8-D8</f>
        <v>#DIV/0!</v>
      </c>
      <c r="F8" s="13"/>
      <c r="G8" s="9">
        <v>169.93</v>
      </c>
      <c r="H8" s="9">
        <f t="shared" si="0"/>
        <v>0</v>
      </c>
      <c r="I8" s="9">
        <f t="shared" si="1"/>
        <v>0</v>
      </c>
    </row>
    <row r="9" spans="2:9" x14ac:dyDescent="0.3">
      <c r="B9" s="8">
        <v>99205</v>
      </c>
      <c r="C9" s="15" t="e">
        <f>+F9/$F$10</f>
        <v>#DIV/0!</v>
      </c>
      <c r="D9" s="15">
        <v>2.3099999999999999E-2</v>
      </c>
      <c r="E9" s="17" t="e">
        <f>+C9-D9</f>
        <v>#DIV/0!</v>
      </c>
      <c r="F9" s="13"/>
      <c r="G9" s="9">
        <v>224.36</v>
      </c>
      <c r="H9" s="9">
        <f t="shared" si="0"/>
        <v>0</v>
      </c>
      <c r="I9" s="9">
        <f t="shared" si="1"/>
        <v>0</v>
      </c>
    </row>
    <row r="10" spans="2:9" x14ac:dyDescent="0.3">
      <c r="B10" s="11" t="s">
        <v>8</v>
      </c>
      <c r="C10" s="18"/>
      <c r="D10" s="16"/>
      <c r="E10" s="18"/>
      <c r="F10" s="13">
        <f>SUM(F5:F9)</f>
        <v>0</v>
      </c>
      <c r="G10" s="9"/>
      <c r="H10" s="9">
        <f>SUM(H5:H9)</f>
        <v>0</v>
      </c>
      <c r="I10" s="9">
        <f>SUM(I5:I9)</f>
        <v>0</v>
      </c>
    </row>
    <row r="11" spans="2:9" x14ac:dyDescent="0.3">
      <c r="B11" s="1"/>
      <c r="C11" s="18"/>
      <c r="D11" s="16"/>
      <c r="E11" s="18"/>
      <c r="G11" s="3"/>
      <c r="H11" s="14" t="s">
        <v>10</v>
      </c>
      <c r="I11" s="14">
        <f>+I10-H10</f>
        <v>0</v>
      </c>
    </row>
    <row r="12" spans="2:9" x14ac:dyDescent="0.3">
      <c r="B12" s="20" t="s">
        <v>18</v>
      </c>
      <c r="C12" s="18"/>
      <c r="D12" s="16"/>
      <c r="E12" s="18"/>
      <c r="G12" s="3"/>
      <c r="H12" s="14"/>
      <c r="I12" s="14"/>
    </row>
    <row r="13" spans="2:9" x14ac:dyDescent="0.3">
      <c r="B13" s="1"/>
      <c r="C13" s="18"/>
      <c r="D13" s="16"/>
      <c r="E13" s="18"/>
      <c r="G13" s="3"/>
      <c r="H13" s="14"/>
      <c r="I13" s="14"/>
    </row>
    <row r="14" spans="2:9" x14ac:dyDescent="0.3">
      <c r="B14" s="1"/>
      <c r="C14" s="18"/>
      <c r="D14" s="16"/>
      <c r="E14" s="18"/>
      <c r="G14" s="3"/>
      <c r="H14" s="3"/>
      <c r="I14" s="14"/>
    </row>
    <row r="15" spans="2:9" x14ac:dyDescent="0.3">
      <c r="B15" s="1"/>
      <c r="C15" s="18"/>
      <c r="D15" s="16"/>
      <c r="E15" s="18"/>
      <c r="G15" s="3"/>
      <c r="H15" s="3"/>
      <c r="I15" s="14"/>
    </row>
    <row r="16" spans="2:9" x14ac:dyDescent="0.3">
      <c r="B16" s="1"/>
      <c r="C16" s="18"/>
      <c r="D16" s="16"/>
      <c r="E16" s="18"/>
      <c r="G16" s="3"/>
      <c r="H16" s="3"/>
      <c r="I16" s="14"/>
    </row>
    <row r="17" spans="2:9" x14ac:dyDescent="0.3">
      <c r="B17" s="1"/>
      <c r="C17" s="18"/>
      <c r="D17" s="16"/>
      <c r="E17" s="18"/>
      <c r="G17" s="3"/>
      <c r="H17" s="3"/>
      <c r="I17" s="14"/>
    </row>
    <row r="18" spans="2:9" x14ac:dyDescent="0.3">
      <c r="B18" s="1"/>
      <c r="C18" s="18"/>
      <c r="D18" s="16"/>
      <c r="E18" s="18"/>
      <c r="G18" s="3"/>
      <c r="H18" s="3"/>
      <c r="I18" s="14"/>
    </row>
    <row r="19" spans="2:9" x14ac:dyDescent="0.3">
      <c r="B19" s="1"/>
      <c r="C19" s="18"/>
      <c r="D19" s="16"/>
      <c r="E19" s="18"/>
      <c r="G19" s="3"/>
      <c r="H19" s="3"/>
      <c r="I19" s="14"/>
    </row>
    <row r="20" spans="2:9" x14ac:dyDescent="0.3">
      <c r="B20" s="1"/>
      <c r="C20" s="18"/>
      <c r="D20" s="16"/>
      <c r="E20" s="18"/>
      <c r="G20" s="3"/>
      <c r="H20" s="3"/>
      <c r="I20" s="14"/>
    </row>
    <row r="21" spans="2:9" x14ac:dyDescent="0.3">
      <c r="B21" s="1"/>
      <c r="C21" s="18"/>
      <c r="D21" s="16"/>
      <c r="E21" s="18"/>
      <c r="G21" s="3"/>
      <c r="H21" s="3"/>
      <c r="I21" s="14"/>
    </row>
    <row r="22" spans="2:9" x14ac:dyDescent="0.3">
      <c r="B22" s="1"/>
      <c r="C22" s="18"/>
      <c r="D22" s="16"/>
      <c r="E22" s="18"/>
      <c r="G22" s="3"/>
      <c r="H22" s="3"/>
      <c r="I22" s="12"/>
    </row>
    <row r="23" spans="2:9" x14ac:dyDescent="0.3">
      <c r="B23" s="1"/>
      <c r="C23" s="18"/>
      <c r="D23" s="16"/>
      <c r="E23" s="18"/>
      <c r="G23" s="3"/>
      <c r="H23" s="3"/>
      <c r="I23" s="12"/>
    </row>
    <row r="24" spans="2:9" x14ac:dyDescent="0.3">
      <c r="B24" s="1"/>
      <c r="C24" s="18"/>
      <c r="D24" s="16"/>
      <c r="E24" s="18"/>
      <c r="G24" s="3"/>
      <c r="H24" s="3"/>
      <c r="I24" s="12"/>
    </row>
    <row r="25" spans="2:9" x14ac:dyDescent="0.3">
      <c r="B25" s="1"/>
      <c r="C25" s="18"/>
      <c r="D25" s="16"/>
      <c r="E25" s="18"/>
      <c r="G25" s="3"/>
      <c r="H25" s="3"/>
      <c r="I25" s="12"/>
    </row>
    <row r="26" spans="2:9" x14ac:dyDescent="0.3">
      <c r="B26" s="1"/>
      <c r="C26" s="18"/>
      <c r="D26" s="16"/>
      <c r="E26" s="18"/>
      <c r="G26" s="3"/>
      <c r="H26" s="3"/>
      <c r="I26" s="12"/>
    </row>
    <row r="27" spans="2:9" x14ac:dyDescent="0.3">
      <c r="B27" s="1"/>
      <c r="C27" s="18"/>
      <c r="D27" s="16"/>
      <c r="E27" s="18"/>
      <c r="G27" s="3"/>
      <c r="H27" s="3"/>
      <c r="I27" s="12"/>
    </row>
    <row r="28" spans="2:9" x14ac:dyDescent="0.3">
      <c r="B28" s="1"/>
      <c r="C28" s="18"/>
      <c r="D28" s="16"/>
      <c r="E28" s="18"/>
      <c r="G28" s="3"/>
      <c r="H28" s="3"/>
      <c r="I28" s="12"/>
    </row>
    <row r="29" spans="2:9" x14ac:dyDescent="0.3">
      <c r="B29" s="1"/>
      <c r="C29" s="18"/>
      <c r="D29" s="16"/>
      <c r="E29" s="18"/>
      <c r="G29" s="3"/>
      <c r="H29" s="3"/>
      <c r="I29" s="12"/>
    </row>
    <row r="30" spans="2:9" x14ac:dyDescent="0.3">
      <c r="B30" s="1"/>
      <c r="C30" s="18"/>
      <c r="D30" s="16"/>
      <c r="E30" s="18"/>
      <c r="G30" s="3"/>
      <c r="H30" s="3"/>
      <c r="I30" s="12"/>
    </row>
    <row r="31" spans="2:9" x14ac:dyDescent="0.3">
      <c r="B31" s="1"/>
      <c r="C31" s="18"/>
      <c r="D31" s="16"/>
      <c r="E31" s="18"/>
      <c r="G31" s="3"/>
      <c r="H31" s="3"/>
      <c r="I31" s="12"/>
    </row>
    <row r="32" spans="2:9" ht="15" thickBot="1" x14ac:dyDescent="0.35">
      <c r="B32" s="1"/>
      <c r="C32" s="18"/>
      <c r="D32" s="16"/>
      <c r="E32" s="18"/>
      <c r="G32" s="3"/>
      <c r="H32" s="3"/>
      <c r="I32" s="12"/>
    </row>
    <row r="33" spans="2:9" ht="16.8" thickTop="1" thickBot="1" x14ac:dyDescent="0.35">
      <c r="B33" s="1" t="s">
        <v>11</v>
      </c>
      <c r="C33" s="18"/>
      <c r="D33" s="16"/>
      <c r="E33" s="18"/>
      <c r="G33" s="3"/>
      <c r="H33" s="3"/>
      <c r="I33" s="21">
        <f>+I11</f>
        <v>0</v>
      </c>
    </row>
    <row r="34" spans="2:9" ht="15" thickTop="1" x14ac:dyDescent="0.3">
      <c r="B34" s="1"/>
      <c r="C34" s="18"/>
      <c r="D34" s="16"/>
      <c r="E34" s="18"/>
      <c r="G34" s="3"/>
      <c r="H34" s="3"/>
      <c r="I34" s="12"/>
    </row>
    <row r="35" spans="2:9" x14ac:dyDescent="0.3">
      <c r="B35" s="1"/>
      <c r="C35" s="18"/>
      <c r="D35" s="16"/>
      <c r="E35" s="18"/>
      <c r="G35" s="3"/>
      <c r="H35" s="3"/>
      <c r="I35" s="12"/>
    </row>
    <row r="36" spans="2:9" x14ac:dyDescent="0.3">
      <c r="B36" s="1"/>
      <c r="C36" s="18"/>
      <c r="D36" s="16"/>
      <c r="E36" s="18"/>
      <c r="G36" s="3"/>
      <c r="H36" s="3"/>
      <c r="I36" s="12"/>
    </row>
    <row r="37" spans="2:9" x14ac:dyDescent="0.3">
      <c r="B37" s="1"/>
      <c r="C37" s="18"/>
      <c r="D37" s="16"/>
      <c r="E37" s="18"/>
      <c r="G37" s="3"/>
      <c r="H37" s="3"/>
      <c r="I37" s="12"/>
    </row>
    <row r="38" spans="2:9" x14ac:dyDescent="0.3">
      <c r="B38" s="1"/>
      <c r="C38" s="18"/>
      <c r="D38" s="16"/>
      <c r="E38" s="18"/>
      <c r="G38" s="3"/>
      <c r="H38" s="3"/>
      <c r="I38" s="12"/>
    </row>
    <row r="41" spans="2:9" x14ac:dyDescent="0.3">
      <c r="C41" s="18"/>
      <c r="D41" s="16"/>
      <c r="E41" s="18"/>
      <c r="G41" s="3"/>
      <c r="H41" s="3"/>
      <c r="I41" s="14" t="s">
        <v>9</v>
      </c>
    </row>
    <row r="42" spans="2:9" x14ac:dyDescent="0.3">
      <c r="B42" s="1"/>
      <c r="C42" s="18"/>
      <c r="D42" s="16"/>
      <c r="E42" s="18"/>
      <c r="G42" s="3"/>
      <c r="H42" s="3"/>
      <c r="I42" s="12"/>
    </row>
    <row r="43" spans="2:9" x14ac:dyDescent="0.3">
      <c r="B43" s="1"/>
      <c r="C43" s="18"/>
      <c r="D43" s="16"/>
      <c r="E43" s="18"/>
      <c r="G43" s="3"/>
      <c r="H43" s="3"/>
      <c r="I43" s="12"/>
    </row>
    <row r="44" spans="2:9" x14ac:dyDescent="0.3">
      <c r="B44" s="1"/>
      <c r="C44" s="18"/>
      <c r="D44" s="16"/>
      <c r="E44" s="18"/>
      <c r="G44" s="3"/>
      <c r="H44" s="3"/>
      <c r="I44" s="12"/>
    </row>
    <row r="45" spans="2:9" x14ac:dyDescent="0.3">
      <c r="B45" s="1"/>
      <c r="C45" s="18"/>
      <c r="D45" s="16"/>
      <c r="E45" s="18"/>
      <c r="G45" s="3"/>
      <c r="H45" s="3"/>
      <c r="I45" s="12"/>
    </row>
    <row r="46" spans="2:9" x14ac:dyDescent="0.3">
      <c r="B46" s="1"/>
      <c r="C46" s="18"/>
      <c r="D46" s="16"/>
      <c r="E46" s="18"/>
      <c r="G46" s="3"/>
      <c r="H46" s="3"/>
      <c r="I46" s="12"/>
    </row>
    <row r="47" spans="2:9" x14ac:dyDescent="0.3">
      <c r="B47" s="1"/>
      <c r="C47" s="18"/>
      <c r="D47" s="16"/>
      <c r="E47" s="18"/>
      <c r="G47" s="3"/>
      <c r="H47" s="3"/>
      <c r="I47" s="12"/>
    </row>
    <row r="48" spans="2:9" ht="18" x14ac:dyDescent="0.35">
      <c r="B48" s="23" t="s">
        <v>25</v>
      </c>
      <c r="C48" s="23"/>
      <c r="D48" s="23"/>
      <c r="E48" s="23"/>
      <c r="F48" s="23"/>
      <c r="G48" s="23"/>
      <c r="H48" s="23"/>
      <c r="I48" s="23"/>
    </row>
    <row r="49" spans="2:9" x14ac:dyDescent="0.3">
      <c r="B49" s="1"/>
      <c r="C49" s="18"/>
      <c r="D49" s="16"/>
      <c r="E49" s="18"/>
      <c r="G49" s="3"/>
      <c r="H49" s="3"/>
      <c r="I49" s="12"/>
    </row>
    <row r="50" spans="2:9" x14ac:dyDescent="0.3">
      <c r="B50" s="4"/>
      <c r="C50" s="4"/>
      <c r="D50" s="5" t="s">
        <v>0</v>
      </c>
      <c r="E50" s="4"/>
      <c r="F50" s="4" t="s">
        <v>14</v>
      </c>
      <c r="G50" s="19">
        <v>2020</v>
      </c>
      <c r="H50" s="7" t="s">
        <v>1</v>
      </c>
      <c r="I50" s="7" t="s">
        <v>2</v>
      </c>
    </row>
    <row r="51" spans="2:9" x14ac:dyDescent="0.3">
      <c r="B51" s="4"/>
      <c r="C51" s="4" t="s">
        <v>15</v>
      </c>
      <c r="D51" s="5" t="s">
        <v>3</v>
      </c>
      <c r="E51" s="4" t="s">
        <v>4</v>
      </c>
      <c r="F51" s="4" t="s">
        <v>5</v>
      </c>
      <c r="G51" s="7" t="s">
        <v>6</v>
      </c>
      <c r="H51" s="6" t="s">
        <v>7</v>
      </c>
      <c r="I51" s="6" t="s">
        <v>7</v>
      </c>
    </row>
    <row r="52" spans="2:9" x14ac:dyDescent="0.3">
      <c r="B52" s="8">
        <v>99211</v>
      </c>
      <c r="C52" s="15" t="e">
        <f>+F52/$F$57</f>
        <v>#DIV/0!</v>
      </c>
      <c r="D52" s="15">
        <v>5.4000000000000003E-3</v>
      </c>
      <c r="E52" s="17" t="e">
        <f t="shared" ref="E52:E56" si="2">+C52-D52</f>
        <v>#DIV/0!</v>
      </c>
      <c r="F52" s="13"/>
      <c r="G52" s="9">
        <v>23.03</v>
      </c>
      <c r="H52" s="9">
        <f>+G52*F52</f>
        <v>0</v>
      </c>
      <c r="I52" s="9">
        <f>+D52*$F$57*G52</f>
        <v>0</v>
      </c>
    </row>
    <row r="53" spans="2:9" x14ac:dyDescent="0.3">
      <c r="B53" s="8">
        <v>99212</v>
      </c>
      <c r="C53" s="15" t="e">
        <f t="shared" ref="C53:C56" si="3">+F53/$F$57</f>
        <v>#DIV/0!</v>
      </c>
      <c r="D53" s="15">
        <v>5.96E-2</v>
      </c>
      <c r="E53" s="17" t="e">
        <f t="shared" si="2"/>
        <v>#DIV/0!</v>
      </c>
      <c r="F53" s="13"/>
      <c r="G53" s="9">
        <v>56.88</v>
      </c>
      <c r="H53" s="9">
        <f>+G53*F53</f>
        <v>0</v>
      </c>
      <c r="I53" s="9">
        <f>+D53*$F$57*G53</f>
        <v>0</v>
      </c>
    </row>
    <row r="54" spans="2:9" x14ac:dyDescent="0.3">
      <c r="B54" s="8">
        <v>99213</v>
      </c>
      <c r="C54" s="15" t="e">
        <f t="shared" si="3"/>
        <v>#DIV/0!</v>
      </c>
      <c r="D54" s="15">
        <v>0.48859999999999998</v>
      </c>
      <c r="E54" s="17" t="e">
        <f t="shared" si="2"/>
        <v>#DIV/0!</v>
      </c>
      <c r="F54" s="13"/>
      <c r="G54" s="9">
        <v>92.47</v>
      </c>
      <c r="H54" s="9">
        <f t="shared" ref="H54:H56" si="4">+G54*F54</f>
        <v>0</v>
      </c>
      <c r="I54" s="9">
        <f t="shared" ref="I54:I56" si="5">+D54*$F$57*G54</f>
        <v>0</v>
      </c>
    </row>
    <row r="55" spans="2:9" x14ac:dyDescent="0.3">
      <c r="B55" s="8">
        <v>99214</v>
      </c>
      <c r="C55" s="15" t="e">
        <f t="shared" si="3"/>
        <v>#DIV/0!</v>
      </c>
      <c r="D55" s="15">
        <v>0.42249999999999999</v>
      </c>
      <c r="E55" s="17" t="e">
        <f t="shared" si="2"/>
        <v>#DIV/0!</v>
      </c>
      <c r="F55" s="13"/>
      <c r="G55" s="9">
        <v>131.19999999999999</v>
      </c>
      <c r="H55" s="9">
        <f t="shared" si="4"/>
        <v>0</v>
      </c>
      <c r="I55" s="9">
        <f t="shared" si="5"/>
        <v>0</v>
      </c>
    </row>
    <row r="56" spans="2:9" x14ac:dyDescent="0.3">
      <c r="B56" s="8">
        <v>99215</v>
      </c>
      <c r="C56" s="15" t="e">
        <f t="shared" si="3"/>
        <v>#DIV/0!</v>
      </c>
      <c r="D56" s="15">
        <v>2.4E-2</v>
      </c>
      <c r="E56" s="17" t="e">
        <f t="shared" si="2"/>
        <v>#DIV/0!</v>
      </c>
      <c r="F56" s="13"/>
      <c r="G56" s="9">
        <v>183.19</v>
      </c>
      <c r="H56" s="9">
        <f t="shared" si="4"/>
        <v>0</v>
      </c>
      <c r="I56" s="9">
        <f t="shared" si="5"/>
        <v>0</v>
      </c>
    </row>
    <row r="57" spans="2:9" x14ac:dyDescent="0.3">
      <c r="B57" s="11" t="s">
        <v>8</v>
      </c>
      <c r="D57" s="2"/>
      <c r="F57" s="13">
        <f>SUM(F52:F56)</f>
        <v>0</v>
      </c>
      <c r="G57" s="9"/>
      <c r="H57" s="9">
        <f>SUM(H52:H56)</f>
        <v>0</v>
      </c>
      <c r="I57" s="9">
        <f>SUM(I52:I56)</f>
        <v>0</v>
      </c>
    </row>
    <row r="58" spans="2:9" x14ac:dyDescent="0.3">
      <c r="B58" s="1"/>
      <c r="D58" s="2"/>
      <c r="G58" s="3"/>
      <c r="H58" s="14" t="s">
        <v>10</v>
      </c>
      <c r="I58" s="14">
        <f>+I57-H57</f>
        <v>0</v>
      </c>
    </row>
    <row r="59" spans="2:9" x14ac:dyDescent="0.3">
      <c r="B59" s="20" t="s">
        <v>18</v>
      </c>
      <c r="D59" s="2"/>
      <c r="G59" s="3"/>
      <c r="H59" s="14"/>
      <c r="I59" s="14" t="s">
        <v>9</v>
      </c>
    </row>
    <row r="79" spans="2:9" ht="15" thickBot="1" x14ac:dyDescent="0.35"/>
    <row r="80" spans="2:9" ht="16.8" thickTop="1" thickBot="1" x14ac:dyDescent="0.35">
      <c r="B80" s="1" t="s">
        <v>11</v>
      </c>
      <c r="I80" s="22">
        <f>+I58</f>
        <v>0</v>
      </c>
    </row>
    <row r="81" s="1" customFormat="1" ht="15" thickTop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mergeCells count="2">
    <mergeCell ref="B1:I1"/>
    <mergeCell ref="B48:I48"/>
  </mergeCells>
  <pageMargins left="0.7" right="0.7" top="0.75" bottom="0.75" header="0.3" footer="0.3"/>
  <pageSetup orientation="portrait" verticalDpi="597" r:id="rId1"/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FDDB-6009-4CCE-9C6C-A9D095A33BC5}">
  <dimension ref="B1:I87"/>
  <sheetViews>
    <sheetView workbookViewId="0">
      <selection activeCell="G4" sqref="G4"/>
    </sheetView>
  </sheetViews>
  <sheetFormatPr defaultRowHeight="14.4" x14ac:dyDescent="0.3"/>
  <cols>
    <col min="1" max="1" width="3.21875" customWidth="1"/>
    <col min="2" max="2" width="7.33203125" customWidth="1"/>
    <col min="7" max="7" width="10.44140625" bestFit="1" customWidth="1"/>
    <col min="8" max="8" width="13.44140625" customWidth="1"/>
    <col min="9" max="9" width="13" customWidth="1"/>
    <col min="10" max="10" width="9.6640625" customWidth="1"/>
  </cols>
  <sheetData>
    <row r="1" spans="2:9" ht="18" x14ac:dyDescent="0.35">
      <c r="B1" s="23" t="s">
        <v>25</v>
      </c>
      <c r="C1" s="23"/>
      <c r="D1" s="23"/>
      <c r="E1" s="23"/>
      <c r="F1" s="23"/>
      <c r="G1" s="23"/>
      <c r="H1" s="23"/>
      <c r="I1" s="23"/>
    </row>
    <row r="2" spans="2:9" x14ac:dyDescent="0.3">
      <c r="B2" s="1"/>
      <c r="D2" s="2"/>
      <c r="G2" s="3"/>
      <c r="H2" s="3"/>
      <c r="I2" s="3"/>
    </row>
    <row r="3" spans="2:9" x14ac:dyDescent="0.3">
      <c r="B3" s="4"/>
      <c r="C3" s="4"/>
      <c r="D3" s="5" t="s">
        <v>17</v>
      </c>
      <c r="E3" s="4"/>
      <c r="F3" s="4" t="s">
        <v>14</v>
      </c>
      <c r="G3" s="19">
        <v>2020</v>
      </c>
      <c r="H3" s="7" t="s">
        <v>1</v>
      </c>
      <c r="I3" s="7" t="s">
        <v>2</v>
      </c>
    </row>
    <row r="4" spans="2:9" x14ac:dyDescent="0.3">
      <c r="B4" s="4"/>
      <c r="C4" s="4" t="s">
        <v>15</v>
      </c>
      <c r="D4" s="5" t="s">
        <v>3</v>
      </c>
      <c r="E4" s="4" t="s">
        <v>4</v>
      </c>
      <c r="F4" s="4" t="s">
        <v>5</v>
      </c>
      <c r="G4" s="7" t="s">
        <v>6</v>
      </c>
      <c r="H4" s="6" t="s">
        <v>7</v>
      </c>
      <c r="I4" s="6" t="s">
        <v>7</v>
      </c>
    </row>
    <row r="5" spans="2:9" x14ac:dyDescent="0.3">
      <c r="B5" s="8">
        <v>99201</v>
      </c>
      <c r="C5" s="15" t="e">
        <f>+F5/$F$10</f>
        <v>#DIV/0!</v>
      </c>
      <c r="D5" s="15">
        <v>1.04E-2</v>
      </c>
      <c r="E5" s="17" t="e">
        <f>+C5-D5</f>
        <v>#DIV/0!</v>
      </c>
      <c r="F5" s="13"/>
      <c r="G5" s="9">
        <v>0</v>
      </c>
      <c r="H5" s="9">
        <f>+G5*F5</f>
        <v>0</v>
      </c>
      <c r="I5" s="9"/>
    </row>
    <row r="6" spans="2:9" x14ac:dyDescent="0.3">
      <c r="B6" s="8">
        <v>99202</v>
      </c>
      <c r="C6" s="15" t="e">
        <f>+F6/$F$10</f>
        <v>#DIV/0!</v>
      </c>
      <c r="D6" s="15">
        <v>0.12609999999999999</v>
      </c>
      <c r="E6" s="17" t="e">
        <f>+C6-D6</f>
        <v>#DIV/0!</v>
      </c>
      <c r="F6" s="13"/>
      <c r="G6" s="10">
        <v>73.97</v>
      </c>
      <c r="H6" s="9">
        <f>+G6*F6</f>
        <v>0</v>
      </c>
      <c r="I6" s="9">
        <f>+D6*$F$10*G6</f>
        <v>0</v>
      </c>
    </row>
    <row r="7" spans="2:9" x14ac:dyDescent="0.3">
      <c r="B7" s="8">
        <v>99203</v>
      </c>
      <c r="C7" s="15" t="e">
        <f>+F7/$F$10</f>
        <v>#DIV/0!</v>
      </c>
      <c r="D7" s="15">
        <v>0.47910000000000003</v>
      </c>
      <c r="E7" s="17" t="e">
        <f>+C7-D7</f>
        <v>#DIV/0!</v>
      </c>
      <c r="F7" s="13"/>
      <c r="G7" s="9">
        <v>113.75</v>
      </c>
      <c r="H7" s="9">
        <f t="shared" ref="H7:H9" si="0">+G7*F7</f>
        <v>0</v>
      </c>
      <c r="I7" s="9">
        <f t="shared" ref="I7:I9" si="1">+D7*$F$10*G7</f>
        <v>0</v>
      </c>
    </row>
    <row r="8" spans="2:9" x14ac:dyDescent="0.3">
      <c r="B8" s="8">
        <v>99204</v>
      </c>
      <c r="C8" s="15" t="e">
        <f>+F8/$F$10</f>
        <v>#DIV/0!</v>
      </c>
      <c r="D8" s="15">
        <v>0.33360000000000001</v>
      </c>
      <c r="E8" s="17" t="e">
        <f>+C8-D8</f>
        <v>#DIV/0!</v>
      </c>
      <c r="F8" s="13"/>
      <c r="G8" s="9">
        <v>169.93</v>
      </c>
      <c r="H8" s="9">
        <f t="shared" si="0"/>
        <v>0</v>
      </c>
      <c r="I8" s="9">
        <f t="shared" si="1"/>
        <v>0</v>
      </c>
    </row>
    <row r="9" spans="2:9" x14ac:dyDescent="0.3">
      <c r="B9" s="8">
        <v>99205</v>
      </c>
      <c r="C9" s="15" t="e">
        <f>+F9/$F$10</f>
        <v>#DIV/0!</v>
      </c>
      <c r="D9" s="15">
        <v>5.0900000000000001E-2</v>
      </c>
      <c r="E9" s="17" t="e">
        <f>+C9-D9</f>
        <v>#DIV/0!</v>
      </c>
      <c r="F9" s="13"/>
      <c r="G9" s="9">
        <v>224.36</v>
      </c>
      <c r="H9" s="9">
        <f t="shared" si="0"/>
        <v>0</v>
      </c>
      <c r="I9" s="9">
        <f t="shared" si="1"/>
        <v>0</v>
      </c>
    </row>
    <row r="10" spans="2:9" x14ac:dyDescent="0.3">
      <c r="B10" s="11" t="s">
        <v>8</v>
      </c>
      <c r="C10" s="18"/>
      <c r="D10" s="16"/>
      <c r="E10" s="18"/>
      <c r="F10" s="13">
        <f>SUM(F5:F9)</f>
        <v>0</v>
      </c>
      <c r="G10" s="9"/>
      <c r="H10" s="9">
        <f>SUM(H5:H9)</f>
        <v>0</v>
      </c>
      <c r="I10" s="9">
        <f>SUM(I5:I9)</f>
        <v>0</v>
      </c>
    </row>
    <row r="11" spans="2:9" x14ac:dyDescent="0.3">
      <c r="B11" s="1"/>
      <c r="C11" s="18"/>
      <c r="D11" s="16"/>
      <c r="E11" s="18"/>
      <c r="G11" s="3"/>
      <c r="H11" s="14" t="s">
        <v>10</v>
      </c>
      <c r="I11" s="14">
        <f>+I10-H10</f>
        <v>0</v>
      </c>
    </row>
    <row r="12" spans="2:9" x14ac:dyDescent="0.3">
      <c r="B12" s="20" t="s">
        <v>18</v>
      </c>
      <c r="C12" s="18"/>
      <c r="D12" s="16"/>
      <c r="E12" s="18"/>
      <c r="G12" s="3"/>
      <c r="H12" s="14"/>
      <c r="I12" s="14"/>
    </row>
    <row r="13" spans="2:9" x14ac:dyDescent="0.3">
      <c r="B13" s="1"/>
      <c r="C13" s="18"/>
      <c r="D13" s="16"/>
      <c r="E13" s="18"/>
      <c r="G13" s="3"/>
      <c r="H13" s="14"/>
      <c r="I13" s="14"/>
    </row>
    <row r="14" spans="2:9" x14ac:dyDescent="0.3">
      <c r="B14" s="1"/>
      <c r="C14" s="18"/>
      <c r="D14" s="16"/>
      <c r="E14" s="18"/>
      <c r="G14" s="3"/>
      <c r="H14" s="3"/>
      <c r="I14" s="14"/>
    </row>
    <row r="15" spans="2:9" x14ac:dyDescent="0.3">
      <c r="B15" s="1"/>
      <c r="C15" s="18"/>
      <c r="D15" s="16"/>
      <c r="E15" s="18"/>
      <c r="G15" s="3"/>
      <c r="H15" s="3"/>
      <c r="I15" s="14"/>
    </row>
    <row r="16" spans="2:9" x14ac:dyDescent="0.3">
      <c r="B16" s="1"/>
      <c r="C16" s="18"/>
      <c r="D16" s="16"/>
      <c r="E16" s="18"/>
      <c r="G16" s="3"/>
      <c r="H16" s="3"/>
      <c r="I16" s="14"/>
    </row>
    <row r="17" spans="2:9" x14ac:dyDescent="0.3">
      <c r="B17" s="1"/>
      <c r="C17" s="18"/>
      <c r="D17" s="16"/>
      <c r="E17" s="18"/>
      <c r="G17" s="3"/>
      <c r="H17" s="3"/>
      <c r="I17" s="14"/>
    </row>
    <row r="18" spans="2:9" x14ac:dyDescent="0.3">
      <c r="B18" s="1"/>
      <c r="C18" s="18"/>
      <c r="D18" s="16"/>
      <c r="E18" s="18"/>
      <c r="G18" s="3"/>
      <c r="H18" s="3"/>
      <c r="I18" s="14"/>
    </row>
    <row r="19" spans="2:9" x14ac:dyDescent="0.3">
      <c r="B19" s="1"/>
      <c r="C19" s="18"/>
      <c r="D19" s="16"/>
      <c r="E19" s="18"/>
      <c r="G19" s="3"/>
      <c r="H19" s="3"/>
      <c r="I19" s="14"/>
    </row>
    <row r="20" spans="2:9" x14ac:dyDescent="0.3">
      <c r="B20" s="1"/>
      <c r="C20" s="18"/>
      <c r="D20" s="16"/>
      <c r="E20" s="18"/>
      <c r="G20" s="3"/>
      <c r="H20" s="3"/>
      <c r="I20" s="14"/>
    </row>
    <row r="21" spans="2:9" x14ac:dyDescent="0.3">
      <c r="B21" s="1"/>
      <c r="C21" s="18"/>
      <c r="D21" s="16"/>
      <c r="E21" s="18"/>
      <c r="G21" s="3"/>
      <c r="H21" s="3"/>
      <c r="I21" s="14"/>
    </row>
    <row r="22" spans="2:9" x14ac:dyDescent="0.3">
      <c r="B22" s="1"/>
      <c r="C22" s="18"/>
      <c r="D22" s="16"/>
      <c r="E22" s="18"/>
      <c r="G22" s="3"/>
      <c r="H22" s="3"/>
      <c r="I22" s="12"/>
    </row>
    <row r="23" spans="2:9" x14ac:dyDescent="0.3">
      <c r="B23" s="1"/>
      <c r="C23" s="18"/>
      <c r="D23" s="16"/>
      <c r="E23" s="18"/>
      <c r="G23" s="3"/>
      <c r="H23" s="3"/>
      <c r="I23" s="12"/>
    </row>
    <row r="24" spans="2:9" x14ac:dyDescent="0.3">
      <c r="B24" s="1"/>
      <c r="C24" s="18"/>
      <c r="D24" s="16"/>
      <c r="E24" s="18"/>
      <c r="G24" s="3"/>
      <c r="H24" s="3"/>
      <c r="I24" s="12"/>
    </row>
    <row r="25" spans="2:9" x14ac:dyDescent="0.3">
      <c r="B25" s="1"/>
      <c r="C25" s="18"/>
      <c r="D25" s="16"/>
      <c r="E25" s="18"/>
      <c r="G25" s="3"/>
      <c r="H25" s="3"/>
      <c r="I25" s="12"/>
    </row>
    <row r="26" spans="2:9" x14ac:dyDescent="0.3">
      <c r="B26" s="1"/>
      <c r="C26" s="18"/>
      <c r="D26" s="16"/>
      <c r="E26" s="18"/>
      <c r="G26" s="3"/>
      <c r="H26" s="3"/>
      <c r="I26" s="12"/>
    </row>
    <row r="27" spans="2:9" x14ac:dyDescent="0.3">
      <c r="B27" s="1"/>
      <c r="C27" s="18"/>
      <c r="D27" s="16"/>
      <c r="E27" s="18"/>
      <c r="G27" s="3"/>
      <c r="H27" s="3"/>
      <c r="I27" s="12"/>
    </row>
    <row r="28" spans="2:9" x14ac:dyDescent="0.3">
      <c r="B28" s="1"/>
      <c r="C28" s="18"/>
      <c r="D28" s="16"/>
      <c r="E28" s="18"/>
      <c r="G28" s="3"/>
      <c r="H28" s="3"/>
      <c r="I28" s="12"/>
    </row>
    <row r="29" spans="2:9" x14ac:dyDescent="0.3">
      <c r="B29" s="1"/>
      <c r="C29" s="18"/>
      <c r="D29" s="16"/>
      <c r="E29" s="18"/>
      <c r="G29" s="3"/>
      <c r="H29" s="3"/>
      <c r="I29" s="12"/>
    </row>
    <row r="30" spans="2:9" x14ac:dyDescent="0.3">
      <c r="B30" s="1"/>
      <c r="C30" s="18"/>
      <c r="D30" s="16"/>
      <c r="E30" s="18"/>
      <c r="G30" s="3"/>
      <c r="H30" s="3"/>
      <c r="I30" s="12"/>
    </row>
    <row r="31" spans="2:9" x14ac:dyDescent="0.3">
      <c r="B31" s="1"/>
      <c r="C31" s="18"/>
      <c r="D31" s="16"/>
      <c r="E31" s="18"/>
      <c r="G31" s="3"/>
      <c r="H31" s="3"/>
      <c r="I31" s="12"/>
    </row>
    <row r="32" spans="2:9" ht="15" thickBot="1" x14ac:dyDescent="0.35">
      <c r="B32" s="1"/>
      <c r="C32" s="18"/>
      <c r="D32" s="16"/>
      <c r="E32" s="18"/>
      <c r="G32" s="3"/>
      <c r="H32" s="3"/>
      <c r="I32" s="12"/>
    </row>
    <row r="33" spans="2:9" ht="16.8" thickTop="1" thickBot="1" x14ac:dyDescent="0.35">
      <c r="B33" s="1" t="s">
        <v>11</v>
      </c>
      <c r="C33" s="18"/>
      <c r="D33" s="16"/>
      <c r="E33" s="18"/>
      <c r="G33" s="3"/>
      <c r="H33" s="3"/>
      <c r="I33" s="21">
        <f>+I11</f>
        <v>0</v>
      </c>
    </row>
    <row r="34" spans="2:9" ht="15" thickTop="1" x14ac:dyDescent="0.3">
      <c r="B34" s="1"/>
      <c r="C34" s="18"/>
      <c r="D34" s="16"/>
      <c r="E34" s="18"/>
      <c r="G34" s="3"/>
      <c r="H34" s="3"/>
      <c r="I34" s="12"/>
    </row>
    <row r="35" spans="2:9" x14ac:dyDescent="0.3">
      <c r="B35" s="1"/>
      <c r="C35" s="18"/>
      <c r="D35" s="16"/>
      <c r="E35" s="18"/>
      <c r="G35" s="3"/>
      <c r="H35" s="3"/>
      <c r="I35" s="12"/>
    </row>
    <row r="36" spans="2:9" x14ac:dyDescent="0.3">
      <c r="B36" s="1"/>
      <c r="C36" s="18"/>
      <c r="D36" s="16"/>
      <c r="E36" s="18"/>
      <c r="G36" s="3"/>
      <c r="H36" s="3"/>
      <c r="I36" s="12"/>
    </row>
    <row r="37" spans="2:9" x14ac:dyDescent="0.3">
      <c r="B37" s="1" t="s">
        <v>19</v>
      </c>
      <c r="C37" s="18"/>
      <c r="D37" s="16"/>
      <c r="E37" s="18"/>
      <c r="G37" s="3"/>
      <c r="H37" s="3"/>
      <c r="I37" s="12"/>
    </row>
    <row r="38" spans="2:9" x14ac:dyDescent="0.3">
      <c r="B38" s="1" t="s">
        <v>12</v>
      </c>
      <c r="C38" s="18"/>
      <c r="D38" s="16"/>
      <c r="E38" s="18"/>
      <c r="G38" s="3"/>
      <c r="H38" s="3"/>
      <c r="I38" s="12"/>
    </row>
    <row r="41" spans="2:9" x14ac:dyDescent="0.3">
      <c r="C41" s="18"/>
      <c r="D41" s="16"/>
      <c r="E41" s="18"/>
      <c r="G41" s="3"/>
      <c r="H41" s="3"/>
      <c r="I41" s="14" t="s">
        <v>9</v>
      </c>
    </row>
    <row r="42" spans="2:9" x14ac:dyDescent="0.3">
      <c r="B42" s="1"/>
      <c r="C42" s="18"/>
      <c r="D42" s="16"/>
      <c r="E42" s="18"/>
      <c r="G42" s="3"/>
      <c r="H42" s="3"/>
      <c r="I42" s="12"/>
    </row>
    <row r="43" spans="2:9" x14ac:dyDescent="0.3">
      <c r="B43" s="1"/>
      <c r="C43" s="18"/>
      <c r="D43" s="16"/>
      <c r="E43" s="18"/>
      <c r="G43" s="3"/>
      <c r="H43" s="3"/>
      <c r="I43" s="12"/>
    </row>
    <row r="44" spans="2:9" x14ac:dyDescent="0.3">
      <c r="B44" s="1"/>
      <c r="C44" s="18"/>
      <c r="D44" s="16"/>
      <c r="E44" s="18"/>
      <c r="G44" s="3"/>
      <c r="H44" s="3"/>
      <c r="I44" s="12"/>
    </row>
    <row r="45" spans="2:9" x14ac:dyDescent="0.3">
      <c r="B45" s="1"/>
      <c r="C45" s="18"/>
      <c r="D45" s="16"/>
      <c r="E45" s="18"/>
      <c r="G45" s="3"/>
      <c r="H45" s="3"/>
      <c r="I45" s="12"/>
    </row>
    <row r="46" spans="2:9" x14ac:dyDescent="0.3">
      <c r="B46" s="1"/>
      <c r="C46" s="18"/>
      <c r="D46" s="16"/>
      <c r="E46" s="18"/>
      <c r="G46" s="3"/>
      <c r="H46" s="3"/>
      <c r="I46" s="12"/>
    </row>
    <row r="47" spans="2:9" x14ac:dyDescent="0.3">
      <c r="B47" s="1"/>
      <c r="C47" s="18"/>
      <c r="D47" s="16"/>
      <c r="E47" s="18"/>
      <c r="G47" s="3"/>
      <c r="H47" s="3"/>
      <c r="I47" s="12"/>
    </row>
    <row r="48" spans="2:9" ht="18" x14ac:dyDescent="0.35">
      <c r="B48" s="23" t="s">
        <v>25</v>
      </c>
      <c r="C48" s="23"/>
      <c r="D48" s="23"/>
      <c r="E48" s="23"/>
      <c r="F48" s="23"/>
      <c r="G48" s="23"/>
      <c r="H48" s="23"/>
      <c r="I48" s="23"/>
    </row>
    <row r="49" spans="2:9" x14ac:dyDescent="0.3">
      <c r="B49" s="1"/>
      <c r="C49" s="18"/>
      <c r="D49" s="16"/>
      <c r="E49" s="18"/>
      <c r="G49" s="3"/>
      <c r="H49" s="3"/>
      <c r="I49" s="12"/>
    </row>
    <row r="50" spans="2:9" x14ac:dyDescent="0.3">
      <c r="B50" s="4"/>
      <c r="C50" s="4"/>
      <c r="D50" s="5" t="s">
        <v>17</v>
      </c>
      <c r="E50" s="4"/>
      <c r="F50" s="4" t="s">
        <v>14</v>
      </c>
      <c r="G50" s="19">
        <v>2020</v>
      </c>
      <c r="H50" s="7" t="s">
        <v>1</v>
      </c>
      <c r="I50" s="7" t="s">
        <v>2</v>
      </c>
    </row>
    <row r="51" spans="2:9" x14ac:dyDescent="0.3">
      <c r="B51" s="4"/>
      <c r="C51" s="4" t="s">
        <v>15</v>
      </c>
      <c r="D51" s="5" t="s">
        <v>3</v>
      </c>
      <c r="E51" s="4" t="s">
        <v>4</v>
      </c>
      <c r="F51" s="4" t="s">
        <v>5</v>
      </c>
      <c r="G51" s="7" t="s">
        <v>6</v>
      </c>
      <c r="H51" s="6" t="s">
        <v>7</v>
      </c>
      <c r="I51" s="6" t="s">
        <v>7</v>
      </c>
    </row>
    <row r="52" spans="2:9" x14ac:dyDescent="0.3">
      <c r="B52" s="8">
        <v>99211</v>
      </c>
      <c r="C52" s="15" t="e">
        <f>+F52/$F$57</f>
        <v>#DIV/0!</v>
      </c>
      <c r="D52" s="15">
        <v>9.1000000000000004E-3</v>
      </c>
      <c r="E52" s="17" t="e">
        <f t="shared" ref="E52:E56" si="2">+C52-D52</f>
        <v>#DIV/0!</v>
      </c>
      <c r="F52" s="13"/>
      <c r="G52" s="9">
        <v>23.03</v>
      </c>
      <c r="H52" s="9">
        <f>+G52*F52</f>
        <v>0</v>
      </c>
      <c r="I52" s="9">
        <f>+D52*$F$57*G52</f>
        <v>0</v>
      </c>
    </row>
    <row r="53" spans="2:9" x14ac:dyDescent="0.3">
      <c r="B53" s="8">
        <v>99212</v>
      </c>
      <c r="C53" s="15" t="e">
        <f t="shared" ref="C53:C56" si="3">+F53/$F$57</f>
        <v>#DIV/0!</v>
      </c>
      <c r="D53" s="15">
        <v>3.9800000000000002E-2</v>
      </c>
      <c r="E53" s="17" t="e">
        <f t="shared" si="2"/>
        <v>#DIV/0!</v>
      </c>
      <c r="F53" s="13"/>
      <c r="G53" s="9">
        <v>56.88</v>
      </c>
      <c r="H53" s="9">
        <f>+G53*F53</f>
        <v>0</v>
      </c>
      <c r="I53" s="9">
        <f>+D53*$F$57*G53</f>
        <v>0</v>
      </c>
    </row>
    <row r="54" spans="2:9" x14ac:dyDescent="0.3">
      <c r="B54" s="8">
        <v>99213</v>
      </c>
      <c r="C54" s="15" t="e">
        <f t="shared" si="3"/>
        <v>#DIV/0!</v>
      </c>
      <c r="D54" s="15">
        <v>0.42709999999999998</v>
      </c>
      <c r="E54" s="17" t="e">
        <f t="shared" si="2"/>
        <v>#DIV/0!</v>
      </c>
      <c r="F54" s="13"/>
      <c r="G54" s="9">
        <v>92.47</v>
      </c>
      <c r="H54" s="9">
        <f t="shared" ref="H54:H56" si="4">+G54*F54</f>
        <v>0</v>
      </c>
      <c r="I54" s="9">
        <f t="shared" ref="I54:I56" si="5">+D54*$F$57*G54</f>
        <v>0</v>
      </c>
    </row>
    <row r="55" spans="2:9" x14ac:dyDescent="0.3">
      <c r="B55" s="8">
        <v>99214</v>
      </c>
      <c r="C55" s="15" t="e">
        <f t="shared" si="3"/>
        <v>#DIV/0!</v>
      </c>
      <c r="D55" s="15">
        <v>0.4879</v>
      </c>
      <c r="E55" s="17" t="e">
        <f t="shared" si="2"/>
        <v>#DIV/0!</v>
      </c>
      <c r="F55" s="13"/>
      <c r="G55" s="9">
        <v>131.19999999999999</v>
      </c>
      <c r="H55" s="9">
        <f t="shared" si="4"/>
        <v>0</v>
      </c>
      <c r="I55" s="9">
        <f t="shared" si="5"/>
        <v>0</v>
      </c>
    </row>
    <row r="56" spans="2:9" x14ac:dyDescent="0.3">
      <c r="B56" s="8">
        <v>99215</v>
      </c>
      <c r="C56" s="15" t="e">
        <f t="shared" si="3"/>
        <v>#DIV/0!</v>
      </c>
      <c r="D56" s="15">
        <v>3.61E-2</v>
      </c>
      <c r="E56" s="17" t="e">
        <f t="shared" si="2"/>
        <v>#DIV/0!</v>
      </c>
      <c r="F56" s="13"/>
      <c r="G56" s="9">
        <v>183.19</v>
      </c>
      <c r="H56" s="9">
        <f t="shared" si="4"/>
        <v>0</v>
      </c>
      <c r="I56" s="9">
        <f t="shared" si="5"/>
        <v>0</v>
      </c>
    </row>
    <row r="57" spans="2:9" x14ac:dyDescent="0.3">
      <c r="B57" s="11" t="s">
        <v>8</v>
      </c>
      <c r="D57" s="2"/>
      <c r="F57" s="13">
        <f>SUM(F52:F56)</f>
        <v>0</v>
      </c>
      <c r="G57" s="9"/>
      <c r="H57" s="9">
        <f>SUM(H52:H56)</f>
        <v>0</v>
      </c>
      <c r="I57" s="9">
        <f>SUM(I52:I56)</f>
        <v>0</v>
      </c>
    </row>
    <row r="58" spans="2:9" x14ac:dyDescent="0.3">
      <c r="B58" s="1"/>
      <c r="D58" s="2"/>
      <c r="G58" s="3"/>
      <c r="H58" s="14" t="s">
        <v>10</v>
      </c>
      <c r="I58" s="14">
        <f>+I57-H57</f>
        <v>0</v>
      </c>
    </row>
    <row r="59" spans="2:9" x14ac:dyDescent="0.3">
      <c r="B59" s="20" t="s">
        <v>18</v>
      </c>
      <c r="D59" s="2"/>
      <c r="G59" s="3"/>
      <c r="H59" s="14"/>
      <c r="I59" s="14" t="s">
        <v>9</v>
      </c>
    </row>
    <row r="79" spans="2:9" ht="15" thickBot="1" x14ac:dyDescent="0.35"/>
    <row r="80" spans="2:9" ht="16.8" thickTop="1" thickBot="1" x14ac:dyDescent="0.35">
      <c r="B80" s="1" t="s">
        <v>11</v>
      </c>
      <c r="I80" s="22">
        <f>+I58</f>
        <v>0</v>
      </c>
    </row>
    <row r="81" s="1" customFormat="1" ht="15" thickTop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</sheetData>
  <mergeCells count="2">
    <mergeCell ref="B1:I1"/>
    <mergeCell ref="B48:I48"/>
  </mergeCells>
  <pageMargins left="0.7" right="0.7" top="0.75" bottom="0.75" header="0.3" footer="0.3"/>
  <pageSetup orientation="portrait" verticalDpi="597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FP Example</vt:lpstr>
      <vt:lpstr>Family Practice</vt:lpstr>
      <vt:lpstr>Physician Assistants</vt:lpstr>
      <vt:lpstr>Nurse Practitioners</vt:lpstr>
      <vt:lpstr>'Family Practice'!Print_Area</vt:lpstr>
      <vt:lpstr>'FP Example'!Print_Area</vt:lpstr>
      <vt:lpstr>'Nurse Practitioners'!Print_Area</vt:lpstr>
      <vt:lpstr>'Physician Assistants'!Print_Area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Roberts</dc:creator>
  <cp:lastModifiedBy>Lucien Roberts</cp:lastModifiedBy>
  <cp:lastPrinted>2020-09-22T14:53:35Z</cp:lastPrinted>
  <dcterms:created xsi:type="dcterms:W3CDTF">2020-09-21T19:04:19Z</dcterms:created>
  <dcterms:modified xsi:type="dcterms:W3CDTF">2021-04-09T19:40:50Z</dcterms:modified>
</cp:coreProperties>
</file>