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ns0:workbook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ns0="http://schemas.openxmlformats.org/spreadsheetml/2006/main" xmlns:ns1="http://schemas.openxmlformats.org/markup-compatibility/2006" xmlns:ns2="http://schemas.microsoft.com/office/spreadsheetml/2010/11/ac" xmlns:ns3="http://schemas.microsoft.com/office/spreadsheetml/2014/revision" xmlns:ns4="http://schemas.microsoft.com/office/spreadsheetml/2016/revision6" xmlns:ns5="http://schemas.microsoft.com/office/spreadsheetml/2016/revision10" xmlns:ns6="http://schemas.microsoft.com/office/spreadsheetml/2015/revision2" xmlns:ns7="http://schemas.openxmlformats.org/officeDocument/2006/relationships" ns1:Ignorable="x15 xr xr6 xr10 xr2">
  <ns0:fileVersion appName="xl" lastEdited="7" lowestEdited="7" rupBuild="30430"/>
  <ns0:workbookPr/>
  <ns1:AlternateContent>
    <ns1:Choice Requires="x15">
      <ns2:absPath url="C:\informational-pipeline\data\reviews\onboarding-2026-10-19\final\"/>
    </ns1:Choice>
  </ns1:AlternateContent>
  <ns3:revisionPtr revIDLastSave="0" documentId="13_ncr:1_{D7660A54-2640-40FD-8854-28C8106EA131}" ns4:coauthVersionLast="47" ns4:coauthVersionMax="47" ns5:uidLastSave="{00000000-0000-0000-0000-000000000000}"/>
  <ns0:bookViews>
    <ns0:workbookView xWindow="-110" yWindow="-110" windowWidth="19420" windowHeight="11500" ns6:uid="{00000000-000D-0000-FFFF-FFFF00000000}"/>
  </ns0:bookViews>
  <ns0:sheets>
    <ns0:sheet name="How to use" sheetId="1" ns7:id="rId1"/>
    <ns0:sheet name="Onboarding plan" sheetId="2" ns7:id="rId2"/>
    <ns0:sheet name="Handoff" sheetId="3" ns7:id="rId3"/>
    <ns0:sheet name="Training plan" sheetId="4" ns7:id="rId4"/>
    <ns0:sheet name="Intake form" sheetId="5" ns7:id="rId5"/>
    <ns0:sheet name="Kickoff agenda" sheetId="6" ns7:id="rId6"/>
    <ns0:sheet name="Welcome emails" sheetId="7" ns7:id="rId7"/>
    <ns0:sheet name="Sample enterprise rollout" sheetId="8" ns7:id="rId8"/>
    <ns0:sheet name="Sample self-serve" sheetId="9" ns7:id="rId9"/>
    <ns0:sheet name="Sample client intake" sheetId="10" ns7:id="rId10"/>
  </ns0:sheets>
  <ns0:definedNames>
    <ns0:definedName name="_xlnm.Print_Area" localSheetId="0">'How to use'!$A$1:$A$10</ns0:definedName>
    <ns0:definedName name="_xlnm.Print_Area" localSheetId="1">'Onboarding plan'!$A$1:$J$33</ns0:definedName>
    <ns0:definedName name="_xlnm.Print_Area" localSheetId="2">'Handoff'!$A$1:$B$15</ns0:definedName>
    <ns0:definedName name="_xlnm.Print_Area" localSheetId="3">'Training plan'!$A$1:$J$9</ns0:definedName>
    <ns0:definedName name="_xlnm.Print_Area" localSheetId="4">'Intake form'!$A$1:$B$13</ns0:definedName>
    <ns0:definedName name="_xlnm.Print_Area" localSheetId="5">'Kickoff agenda'!$A$1:$D$17</ns0:definedName>
    <ns0:definedName name="_xlnm.Print_Area" localSheetId="6">'Welcome emails'!$A$1:$C$9</ns0:definedName>
    <ns0:definedName name="_xlnm.Print_Area" localSheetId="7">'Sample enterprise rollout'!$A$1:$D$11</ns0:definedName>
    <ns0:definedName name="_xlnm.Print_Area" localSheetId="8">'Sample self-serve'!$A$1:$D$10</ns0:definedName>
    <ns0:definedName name="_xlnm.Print_Area" localSheetId="9">'Sample client intake'!$A$1:$C$9</ns0:definedName>
  </ns0:definedNames>
  <ns0:calcPr calcId="181029"/>
</ns0:workbook>
</file>

<file path=xl/calcChain.xml><?xml version="1.0" encoding="utf-8"?>
<calcChain xmlns="http://schemas.openxmlformats.org/spreadsheetml/2006/main">
  <c r="A11" i="6" l="1"/>
  <c r="J20" i="4"/>
  <c r="I20" i="4"/>
  <c r="J19" i="4"/>
  <c r="I19" i="4"/>
  <c r="J18" i="4"/>
  <c r="I18" i="4"/>
  <c r="J17" i="4"/>
  <c r="I17" i="4"/>
  <c r="J16" i="4"/>
  <c r="I16" i="4"/>
  <c r="J15" i="4"/>
  <c r="I15" i="4"/>
  <c r="J14" i="4"/>
  <c r="I14" i="4"/>
  <c r="J13" i="4"/>
  <c r="I13" i="4"/>
  <c r="J12" i="4"/>
  <c r="I12" i="4"/>
  <c r="J11" i="4"/>
  <c r="I11" i="4"/>
  <c r="J10" i="4"/>
  <c r="I10" i="4"/>
  <c r="J9" i="4"/>
  <c r="I9" i="4"/>
  <c r="I8" i="4"/>
  <c r="J7" i="4"/>
  <c r="I7" i="4"/>
  <c r="J6" i="4"/>
  <c r="I6" i="4"/>
  <c r="B3" i="4"/>
  <c r="J8" i="4" s="1"/>
  <c r="J63" i="2"/>
  <c r="I63" i="2"/>
  <c r="A63" i="2"/>
  <c r="J62" i="2"/>
  <c r="I62" i="2"/>
  <c r="A62" i="2"/>
  <c r="J61" i="2"/>
  <c r="I61" i="2"/>
  <c r="A61" i="2"/>
  <c r="J60" i="2"/>
  <c r="I60" i="2"/>
  <c r="A60" i="2"/>
  <c r="J59" i="2"/>
  <c r="I59" i="2"/>
  <c r="A59" i="2"/>
  <c r="J58" i="2"/>
  <c r="I58" i="2"/>
  <c r="A58" i="2"/>
  <c r="J57" i="2"/>
  <c r="I57" i="2"/>
  <c r="A57" i="2"/>
  <c r="J56" i="2"/>
  <c r="I56" i="2"/>
  <c r="A56" i="2"/>
  <c r="J55" i="2"/>
  <c r="I55" i="2"/>
  <c r="A55" i="2"/>
  <c r="J54" i="2"/>
  <c r="I54" i="2"/>
  <c r="A54" i="2"/>
  <c r="J53" i="2"/>
  <c r="I53" i="2"/>
  <c r="A53" i="2"/>
  <c r="J52" i="2"/>
  <c r="I52" i="2"/>
  <c r="A52" i="2"/>
  <c r="J51" i="2"/>
  <c r="I51" i="2"/>
  <c r="A51" i="2"/>
  <c r="J50" i="2"/>
  <c r="I50" i="2"/>
  <c r="A50" i="2"/>
  <c r="J49" i="2"/>
  <c r="I49" i="2"/>
  <c r="A49" i="2"/>
  <c r="J48" i="2"/>
  <c r="I48" i="2"/>
  <c r="A48" i="2"/>
  <c r="J47" i="2"/>
  <c r="I47" i="2"/>
  <c r="A47" i="2"/>
  <c r="J46" i="2"/>
  <c r="I46" i="2"/>
  <c r="A46" i="2"/>
  <c r="J45" i="2"/>
  <c r="I45" i="2"/>
  <c r="A45" i="2"/>
  <c r="J44" i="2"/>
  <c r="I44" i="2"/>
  <c r="A44" i="2"/>
  <c r="J43" i="2"/>
  <c r="I43" i="2"/>
  <c r="A43" i="2"/>
  <c r="J42" i="2"/>
  <c r="I42" i="2"/>
  <c r="A42" i="2"/>
  <c r="J41" i="2"/>
  <c r="I41" i="2"/>
  <c r="A41" i="2"/>
  <c r="J40" i="2"/>
  <c r="I40" i="2"/>
  <c r="A40" i="2"/>
  <c r="J39" i="2"/>
  <c r="I39" i="2"/>
  <c r="A39" i="2"/>
  <c r="J38" i="2"/>
  <c r="I38" i="2"/>
  <c r="A38" i="2"/>
  <c r="J37" i="2"/>
  <c r="I37" i="2"/>
  <c r="A37" i="2"/>
  <c r="J36" i="2"/>
  <c r="I36" i="2"/>
  <c r="A36" i="2"/>
  <c r="J35" i="2"/>
  <c r="I35" i="2"/>
  <c r="A35" i="2"/>
  <c r="J34" i="2"/>
  <c r="I34" i="2"/>
  <c r="A34" i="2"/>
  <c r="J33" i="2"/>
  <c r="I33" i="2"/>
  <c r="A33" i="2"/>
  <c r="J32" i="2"/>
  <c r="I32" i="2"/>
  <c r="A32" i="2"/>
  <c r="J31" i="2"/>
  <c r="I31" i="2"/>
  <c r="A31" i="2"/>
  <c r="J30" i="2"/>
  <c r="I30" i="2"/>
  <c r="A30" i="2"/>
  <c r="J29" i="2"/>
  <c r="I29" i="2"/>
  <c r="A29" i="2"/>
  <c r="J28" i="2"/>
  <c r="I28" i="2"/>
  <c r="A28" i="2"/>
  <c r="J27" i="2"/>
  <c r="I27" i="2"/>
  <c r="A27" i="2"/>
  <c r="J26" i="2"/>
  <c r="I26" i="2"/>
  <c r="A26" i="2"/>
  <c r="J25" i="2"/>
  <c r="I25" i="2"/>
  <c r="A25" i="2"/>
  <c r="J24" i="2"/>
  <c r="I24" i="2"/>
  <c r="A24" i="2"/>
  <c r="J23" i="2"/>
  <c r="I23" i="2"/>
  <c r="A23" i="2"/>
  <c r="J22" i="2"/>
  <c r="I22" i="2"/>
  <c r="A22" i="2"/>
  <c r="J21" i="2"/>
  <c r="I21" i="2"/>
  <c r="A21" i="2"/>
  <c r="J20" i="2"/>
  <c r="I20" i="2"/>
  <c r="A20" i="2"/>
  <c r="J19" i="2"/>
  <c r="I19" i="2"/>
  <c r="A19" i="2"/>
  <c r="J18" i="2"/>
  <c r="I18" i="2"/>
  <c r="A18" i="2"/>
  <c r="J17" i="2"/>
  <c r="I17" i="2"/>
  <c r="A17" i="2"/>
  <c r="J16" i="2"/>
  <c r="I16" i="2"/>
  <c r="G6" i="2" s="1"/>
  <c r="A16" i="2"/>
  <c r="J15" i="2"/>
  <c r="I15" i="2"/>
  <c r="A15" i="2"/>
  <c r="J14" i="2"/>
  <c r="I14" i="2"/>
  <c r="A14" i="2"/>
  <c r="G10" i="2"/>
  <c r="G9" i="2"/>
  <c r="G4" i="2"/>
  <c r="G3" i="2"/>
  <c r="G5" i="2" l="1"/>
  <c r="G8" i="2"/>
  <c r="G7" i="2"/>
</calcChain>
</file>

<file path=xl/sharedStrings.xml><?xml version="1.0" encoding="utf-8"?>
<sst xmlns="http://schemas.openxmlformats.org/spreadsheetml/2006/main" count="338" uniqueCount="255">
  <si>
    <t>Customer onboarding templates (v1.1)</t>
  </si>
  <si>
    <t>Fictional software company and three-venue restaurant group. Yellow cells are editable; grey cells calculate.</t>
  </si>
  <si>
    <t>1. Handoff: sales records the purchase, goals and promises before the first onboarding meeting.</t>
  </si>
  <si>
    <t>2. Intake form: send it to the customer before the kickoff. It collects the details setup needs.</t>
  </si>
  <si>
    <t>3. Kickoff agenda: run the first meeting from it. It ends with first value and its date written down.</t>
  </si>
  <si>
    <t>4. Onboarding plan: every task with a side (us, customer or both), an owner and a due date. Status is worked out against the 'as at' date at the top: Done, Blocked, Overdue or Open.</t>
  </si>
  <si>
    <t>5. Training plan: enter a positive whole-number People count and Completed from 0 to People. Enter 0 when nobody has finished. Completion records attendance or course progress, not a skills assessment.</t>
  </si>
  <si>
    <t>6. Welcome emails: adapt five messages to your dates and product. Check the stated progress and results before sending.</t>
  </si>
  <si>
    <t>First value is an agreed early customer result. This workbook measures time from kickoff. Change the restaurant-specific questions, courses and dates for your own product.</t>
  </si>
  <si>
    <t>Onboarding plan</t>
  </si>
  <si>
    <t>50 task rows (14 to 63). Replace the example with your tasks. Calculated columns: A, I, J and the summary.</t>
  </si>
  <si>
    <t>As at</t>
  </si>
  <si>
    <t>Tasks</t>
  </si>
  <si>
    <t>Kickoff</t>
  </si>
  <si>
    <t>Done</t>
  </si>
  <si>
    <t>First value</t>
  </si>
  <si>
    <t>First 50 online orders processed through the new system across all three venues</t>
  </si>
  <si>
    <t>Done (%)</t>
  </si>
  <si>
    <t>Target date</t>
  </si>
  <si>
    <t>Overdue: us</t>
  </si>
  <si>
    <t>Actual date</t>
  </si>
  <si>
    <t>Overdue: customer</t>
  </si>
  <si>
    <t>Blocked</t>
  </si>
  <si>
    <t>Days to target</t>
  </si>
  <si>
    <t>Time to first value (days)</t>
  </si>
  <si>
    <t>#</t>
  </si>
  <si>
    <t>Stage</t>
  </si>
  <si>
    <t>Task</t>
  </si>
  <si>
    <t>Side</t>
  </si>
  <si>
    <t>Owner</t>
  </si>
  <si>
    <t>Due</t>
  </si>
  <si>
    <t>Blocked by</t>
  </si>
  <si>
    <t>Status</t>
  </si>
  <si>
    <t>Days late</t>
  </si>
  <si>
    <t>Handoff</t>
  </si>
  <si>
    <t>Account executive completes the handoff form</t>
  </si>
  <si>
    <t>Us</t>
  </si>
  <si>
    <t>Account executive</t>
  </si>
  <si>
    <t>Onboarding manager reviews the handoff and books the kickoff</t>
  </si>
  <si>
    <t>Onboarding manager</t>
  </si>
  <si>
    <t>Kickoff call held; first value agreed and dated</t>
  </si>
  <si>
    <t>Both</t>
  </si>
  <si>
    <t>Customer names an admin at each venue</t>
  </si>
  <si>
    <t>Customer</t>
  </si>
  <si>
    <t>Operations manager</t>
  </si>
  <si>
    <t>Setup</t>
  </si>
  <si>
    <t>Menus imported for all three venues</t>
  </si>
  <si>
    <t>Implementation specialist</t>
  </si>
  <si>
    <t>Payment account verified in the payments portal</t>
  </si>
  <si>
    <t>Delivery zones and opening hours set for each venue</t>
  </si>
  <si>
    <t>Venue admins</t>
  </si>
  <si>
    <t>Printers and tablets installed at venue 1</t>
  </si>
  <si>
    <t>Field technician</t>
  </si>
  <si>
    <t>Printers and tablets installed at venues 2 and 3</t>
  </si>
  <si>
    <t>Online ordering link added to the customer's website</t>
  </si>
  <si>
    <t>POS integration switched on</t>
  </si>
  <si>
    <t>Waiting for the POS provider's access key</t>
  </si>
  <si>
    <t>Training</t>
  </si>
  <si>
    <t>Venue admins complete the 15-minute admin course</t>
  </si>
  <si>
    <t>Kitchen staff complete the 5-minute order-handling course</t>
  </si>
  <si>
    <t>Live questions session for venue managers</t>
  </si>
  <si>
    <t>Front-of-house staff complete the refunds course</t>
  </si>
  <si>
    <t>Soft launch at venue 1</t>
  </si>
  <si>
    <t>Launch at venues 2 and 3</t>
  </si>
  <si>
    <t>First 50 online orders processed</t>
  </si>
  <si>
    <t>Check-in</t>
  </si>
  <si>
    <t>Day 30 check-in: orders, support tickets, what is next</t>
  </si>
  <si>
    <t>Handover to the account manager</t>
  </si>
  <si>
    <t>Sales to onboarding handoff</t>
  </si>
  <si>
    <t>Sales fills this in before the kickoff. Write what the customer said, not what we hope.</t>
  </si>
  <si>
    <t>Question</t>
  </si>
  <si>
    <t>Answer</t>
  </si>
  <si>
    <t>A restaurant group with three venues</t>
  </si>
  <si>
    <t>Contract start</t>
  </si>
  <si>
    <t>28 September 2026</t>
  </si>
  <si>
    <t>What they bought</t>
  </si>
  <si>
    <t>Online ordering for three venues, with POS integration</t>
  </si>
  <si>
    <t>Why they bought, in their words</t>
  </si>
  <si>
    <t>"We lose orders on the phone on Friday nights."</t>
  </si>
  <si>
    <t>What success looks like in 90 days</t>
  </si>
  <si>
    <t>Most takeaway orders come in online, and phone orders drop on weekends</t>
  </si>
  <si>
    <t>Decision maker</t>
  </si>
  <si>
    <t>Day-to-day contact</t>
  </si>
  <si>
    <t>Systems to connect</t>
  </si>
  <si>
    <t>Existing POS at all three venues</t>
  </si>
  <si>
    <t>Promises made in the sale</t>
  </si>
  <si>
    <t>Live at venue 1 before the end of October</t>
  </si>
  <si>
    <t>Risks</t>
  </si>
  <si>
    <t>The POS provider is slow to issue access keys</t>
  </si>
  <si>
    <t>Deadline that cannot move</t>
  </si>
  <si>
    <t>School holidays from 19 December (their busiest weeks)</t>
  </si>
  <si>
    <t>Customer training plan</t>
  </si>
  <si>
    <t>15 role rows (6 to 20). Enter People and Completed, including zero completed. Status uses the As at date.</t>
  </si>
  <si>
    <t>Role</t>
  </si>
  <si>
    <t>People</t>
  </si>
  <si>
    <t>Must be able to</t>
  </si>
  <si>
    <t>Course or session</t>
  </si>
  <si>
    <t>Format</t>
  </si>
  <si>
    <t>Length</t>
  </si>
  <si>
    <t>Completed</t>
  </si>
  <si>
    <t>Update menus, hours and delivery zones; pause online orders</t>
  </si>
  <si>
    <t>Admin course</t>
  </si>
  <si>
    <t>Online course</t>
  </si>
  <si>
    <t>15 min</t>
  </si>
  <si>
    <t>Venue managers</t>
  </si>
  <si>
    <t>Read the daily orders report; handle a missed order</t>
  </si>
  <si>
    <t>Live questions session</t>
  </si>
  <si>
    <t>Live, online</t>
  </si>
  <si>
    <t>30 min</t>
  </si>
  <si>
    <t>Kitchen staff</t>
  </si>
  <si>
    <t>Accept, time and complete an order on the tablet</t>
  </si>
  <si>
    <t>Order-handling course</t>
  </si>
  <si>
    <t>5 min</t>
  </si>
  <si>
    <t>Front of house</t>
  </si>
  <si>
    <t>Process a refund and answer a customer's order question</t>
  </si>
  <si>
    <t>Refunds course</t>
  </si>
  <si>
    <t>8 min</t>
  </si>
  <si>
    <t>Customer intake form</t>
  </si>
  <si>
    <t>Send this to the customer before the kickoff. It collects what setup needs.</t>
  </si>
  <si>
    <t>Business name and venues</t>
  </si>
  <si>
    <t>Restaurant group; three venues</t>
  </si>
  <si>
    <t>Opening hours for each venue</t>
  </si>
  <si>
    <t>11:00 to 22:00, closed Mondays at venue 3</t>
  </si>
  <si>
    <t>Where the current menu lives</t>
  </si>
  <si>
    <t>PDF menus on the website</t>
  </si>
  <si>
    <t>POS system and who manages it</t>
  </si>
  <si>
    <t>Existing POS; managed by the operations manager</t>
  </si>
  <si>
    <t>Website platform and who can edit it</t>
  </si>
  <si>
    <t>Website builder; the owner edits it</t>
  </si>
  <si>
    <t>Who approves menu and price changes</t>
  </si>
  <si>
    <t>Staff who will use the system, by role</t>
  </si>
  <si>
    <t>3 admins, 3 managers, 12 kitchen, 18 front of house</t>
  </si>
  <si>
    <t>Busiest times to avoid for launch</t>
  </si>
  <si>
    <t>Friday and Saturday nights; school holidays</t>
  </si>
  <si>
    <t>Payments</t>
  </si>
  <si>
    <t>Set up by the owner in the payments portal. We never ask for bank details by email.</t>
  </si>
  <si>
    <t>Kickoff agenda (60 minutes)</t>
  </si>
  <si>
    <t>Suggested 60-minute meeting. Adjust the timings and record the agreed decisions below.</t>
  </si>
  <si>
    <t>Min</t>
  </si>
  <si>
    <t>Item</t>
  </si>
  <si>
    <t>Output</t>
  </si>
  <si>
    <t>Introductions and roles on both sides</t>
  </si>
  <si>
    <t>Named contact for each task</t>
  </si>
  <si>
    <t>What the customer bought and why (from the handoff)</t>
  </si>
  <si>
    <t>Customer confirms the goal in their words</t>
  </si>
  <si>
    <t>Agree first value and its date</t>
  </si>
  <si>
    <t>First value and target date written down</t>
  </si>
  <si>
    <t>Walk through the onboarding plan, task by task</t>
  </si>
  <si>
    <t>Owners and due dates accepted</t>
  </si>
  <si>
    <t>Training: who needs what, by role</t>
  </si>
  <si>
    <t>Training plan agreed</t>
  </si>
  <si>
    <t>Risks, deadlines and the next meeting</t>
  </si>
  <si>
    <t>Risks logged; next check-in booked</t>
  </si>
  <si>
    <t>Total minutes</t>
  </si>
  <si>
    <t/>
  </si>
  <si>
    <t>Decisions made at the kickoff</t>
  </si>
  <si>
    <t>Target date for first value</t>
  </si>
  <si>
    <t>30 October 2026</t>
  </si>
  <si>
    <t>Venue admins named</t>
  </si>
  <si>
    <t>One per venue, by 2 October</t>
  </si>
  <si>
    <t>Launch order</t>
  </si>
  <si>
    <t>Venue 1 first, then venues 2 and 3</t>
  </si>
  <si>
    <t>Welcome email sequence</t>
  </si>
  <si>
    <t>Five suggested messages. Replace brackets, dates, role names and timings. Confirm every stated result before sending.</t>
  </si>
  <si>
    <t>When</t>
  </si>
  <si>
    <t>Subject</t>
  </si>
  <si>
    <t>Email</t>
  </si>
  <si>
    <t>Day 0, after signing</t>
  </si>
  <si>
    <t>Welcome, and what happens next</t>
  </si>
  <si>
    <t>Hi [Name], welcome aboard. I'm [Onboarding manager], and I'll look after your onboarding. Our first step is a 60-minute kickoff to agree your first goal, target date and responsibilities. Book a time: [Booking link]. Before then, fill in the intake form: [Intake link].</t>
  </si>
  <si>
    <t>Day 1, before the kickoff</t>
  </si>
  <si>
    <t>Before our kickoff on [date]</t>
  </si>
  <si>
    <t>Hi [Name], looking forward to [date]. Please bring the person who will run the system day to day at each venue. We'll leave the call with a first goal, a date and a named owner for every task.</t>
  </si>
  <si>
    <t>Day 3, during setup</t>
  </si>
  <si>
    <t>Your setup: three things from your side</t>
  </si>
  <si>
    <t>Hi [Name], your menus are in. To keep to [target date], we need three things from your team: [task 1], [task 2], [task 3]. The full plan, with who does what, is here: [link].</t>
  </si>
  <si>
    <t>Day 10, training</t>
  </si>
  <si>
    <t>Training for your team: 5 to 15 minutes each</t>
  </si>
  <si>
    <t>Hi [Name], your team's training is ready. Admins: [Admin course link] (15 minutes). Kitchen: [Kitchen course link] (5 minutes). Front of house: [Front-of-house course link] (8 minutes). Please finish by [Due date]. These are the example roles and timings; replace them before sending.</t>
  </si>
  <si>
    <t>Day 30, check-in</t>
  </si>
  <si>
    <t>30 days in: how is it going?</t>
  </si>
  <si>
    <t>Hi [Name], let's review your first month. Your current progress is [Verified result or remaining tasks]. Please book a 30-minute check-in: [Check-in link]. We'll review the result, open questions and next steps.</t>
  </si>
  <si>
    <t>Sample: enterprise rollout</t>
  </si>
  <si>
    <t>A high-touch implementation for a 2,000-person customer, in stages over 12 weeks.</t>
  </si>
  <si>
    <t>What happens</t>
  </si>
  <si>
    <t>Week 0</t>
  </si>
  <si>
    <t>Sales hands over the contract, goals and promises made</t>
  </si>
  <si>
    <t>Weeks 1 to 2</t>
  </si>
  <si>
    <t>Kickoff and plan</t>
  </si>
  <si>
    <t>Steering group meets; first value and the go-live date agreed</t>
  </si>
  <si>
    <t>Onboarding lead</t>
  </si>
  <si>
    <t>Weeks 2 to 6</t>
  </si>
  <si>
    <t>Setup and integration</t>
  </si>
  <si>
    <t>Single sign-on, user import and data checks</t>
  </si>
  <si>
    <t>Implementation team</t>
  </si>
  <si>
    <t>Weeks 5 to 8</t>
  </si>
  <si>
    <t>Pilot</t>
  </si>
  <si>
    <t>Train the pilot group, launch one department and resolve issues before wider rollout</t>
  </si>
  <si>
    <t>Customer project lead</t>
  </si>
  <si>
    <t>Weeks 8 to 10</t>
  </si>
  <si>
    <t>Admins trained live; users get a short course by role</t>
  </si>
  <si>
    <t>Week 10</t>
  </si>
  <si>
    <t>Go-live</t>
  </si>
  <si>
    <t>All departments live; first value measured</t>
  </si>
  <si>
    <t>Week 12</t>
  </si>
  <si>
    <t>Review and handover</t>
  </si>
  <si>
    <t>Results against the goal; handover to the account manager</t>
  </si>
  <si>
    <t>Sample: self-serve</t>
  </si>
  <si>
    <t>Illustrative self-serve sequence. Days are suggested review points; send only when the trigger applies.</t>
  </si>
  <si>
    <t>Day</t>
  </si>
  <si>
    <t>Trigger</t>
  </si>
  <si>
    <t>What they get</t>
  </si>
  <si>
    <t>Goal</t>
  </si>
  <si>
    <t>0</t>
  </si>
  <si>
    <t>Account created</t>
  </si>
  <si>
    <t>Welcome email with one first step and a 3-minute video</t>
  </si>
  <si>
    <t>Log in again</t>
  </si>
  <si>
    <t>1</t>
  </si>
  <si>
    <t>First step not done</t>
  </si>
  <si>
    <t>Reminder with the most important first step</t>
  </si>
  <si>
    <t>First step done</t>
  </si>
  <si>
    <t>3</t>
  </si>
  <si>
    <t>Short course in the customer academy: the core feature</t>
  </si>
  <si>
    <t>Use the core feature</t>
  </si>
  <si>
    <t>7</t>
  </si>
  <si>
    <t>Core feature not used</t>
  </si>
  <si>
    <t>Email with a customer example and a booking link for help</t>
  </si>
  <si>
    <t>14</t>
  </si>
  <si>
    <t>Core feature used 3 times</t>
  </si>
  <si>
    <t>Invite to the advanced course and the community</t>
  </si>
  <si>
    <t>Return to the core task</t>
  </si>
  <si>
    <t>30</t>
  </si>
  <si>
    <t>Any</t>
  </si>
  <si>
    <t>Check-in email with their usage and one next step</t>
  </si>
  <si>
    <t>Agree the next useful step</t>
  </si>
  <si>
    <t>Sample: client intake</t>
  </si>
  <si>
    <t>An agency or accounting practice taking on a new client.</t>
  </si>
  <si>
    <t>Section</t>
  </si>
  <si>
    <t>What to ask</t>
  </si>
  <si>
    <t>Why</t>
  </si>
  <si>
    <t>Contacts</t>
  </si>
  <si>
    <t>Who decides, who approves, who sends us information</t>
  </si>
  <si>
    <t>No waiting on the wrong person</t>
  </si>
  <si>
    <t>Goals</t>
  </si>
  <si>
    <t>What a good result looks like in 3 months</t>
  </si>
  <si>
    <t>Agree success before work starts</t>
  </si>
  <si>
    <t>Access</t>
  </si>
  <si>
    <t>Accounts and logins we need, shared through a password manager</t>
  </si>
  <si>
    <t>Never by email</t>
  </si>
  <si>
    <t>Documents</t>
  </si>
  <si>
    <t>Contracts, brand files or last year's records</t>
  </si>
  <si>
    <t>Everything in one place on day one</t>
  </si>
  <si>
    <t>Ways of working</t>
  </si>
  <si>
    <t>How often to meet, how to report, response times</t>
  </si>
  <si>
    <t>No surprises in month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</si>
</sst>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 mmm\ yyyy"/>
    <numFmt numFmtId="166" formatCode="d\ mmm"/>
  </numFmts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sz val="10"/>
      <name val="Arial"/>
    </font>
    <font>
      <b/>
      <sz val="10"/>
      <color rgb="FF1A1A1A"/>
      <name val="Arial"/>
    </font>
    <font>
      <sz val="10"/>
      <color rgb="FF1A1A1A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1F2A44"/>
      </patternFill>
    </fill>
  </fills>
  <borders count="2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1" fontId="5" fillId="3" borderId="1" xfId="0" applyNumberFormat="1" applyFont="1" applyFill="1" applyBorder="1" applyAlignment="1">
      <alignment vertical="top"/>
    </xf>
    <xf numFmtId="0" fontId="6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166" fontId="5" fillId="2" borderId="1" xfId="0" applyNumberFormat="1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1" fontId="5" fillId="2" borderId="1" xfId="0" applyNumberFormat="1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1" fontId="4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0" fillId="0" borderId="0" xfId="0"/>
    <xf numFmtId="0" fontId="5" fillId="2" borderId="1" xfId="0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horizontal="left" vertical="top"/>
    </xf>
    <xf numFmtId="165" fontId="5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5">
    <dxf>
      <fill>
        <patternFill>
          <bgColor rgb="FFE3F1E7"/>
        </patternFill>
      </fill>
    </dxf>
    <dxf>
      <fill>
        <patternFill>
          <bgColor rgb="FFF8C9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F8C9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"/>
  <sheetViews>
    <sheetView tabSelected="1" workbookViewId="0"/>
  </sheetViews>
  <sheetFormatPr defaultRowHeight="14.5" x14ac:dyDescent="0.35"/>
  <cols>
    <col min="1" max="1" width="120" customWidth="1"/>
  </cols>
  <sheetData>
    <row r="1" spans="1:1" ht="19" x14ac:dyDescent="0.4">
      <c r="A1" s="1" t="s">
        <v>0</v>
      </c>
    </row>
    <row r="2" spans="1:1" x14ac:dyDescent="0.35">
      <c r="A2" s="2" t="s">
        <v>1</v>
      </c>
    </row>
    <row r="4" spans="1:1" x14ac:dyDescent="0.35">
      <c r="A4" s="3" t="s">
        <v>2</v>
      </c>
    </row>
    <row r="5" spans="1:1" x14ac:dyDescent="0.35">
      <c r="A5" s="3" t="s">
        <v>3</v>
      </c>
    </row>
    <row r="6" spans="1:1" x14ac:dyDescent="0.35">
      <c r="A6" s="3" t="s">
        <v>4</v>
      </c>
    </row>
    <row r="7" spans="1:1" ht="25" x14ac:dyDescent="0.35">
      <c r="A7" s="3" t="s">
        <v>5</v>
      </c>
    </row>
    <row r="8" spans="1:1" ht="25" x14ac:dyDescent="0.35">
      <c r="A8" s="3" t="s">
        <v>6</v>
      </c>
    </row>
    <row r="9" spans="1:1" x14ac:dyDescent="0.35">
      <c r="A9" s="3" t="s">
        <v>7</v>
      </c>
    </row>
    <row r="10" spans="1:1" ht="25" x14ac:dyDescent="0.35">
      <c r="A10" s="3" t="s">
        <v>8</v>
      </c>
    </row>
  </sheetData>
  <pageMargins left="0.75" right="0.75" top="1" bottom="1" header="0.5" footer="0.5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3"/>
  <sheetViews>
    <sheetView workbookViewId="0">
      <pane ySplit="13" topLeftCell="A14" activePane="bottomLeft" state="frozen"/>
      <selection pane="bottomLeft"/>
    </sheetView>
  </sheetViews>
  <sheetFormatPr defaultRowHeight="14.5" x14ac:dyDescent="0.35"/>
  <cols>
    <col min="1" max="1" width="5" customWidth="1"/>
    <col min="2" max="2" width="14" customWidth="1"/>
    <col min="3" max="3" width="46" customWidth="1"/>
    <col min="4" max="4" width="11" customWidth="1"/>
    <col min="5" max="6" width="24" customWidth="1"/>
    <col min="7" max="7" width="12" customWidth="1"/>
    <col min="8" max="8" width="30" customWidth="1"/>
    <col min="9" max="9" width="12" customWidth="1"/>
    <col min="10" max="10" width="10" customWidth="1"/>
  </cols>
  <sheetData>
    <row r="1" spans="1:10" ht="19" x14ac:dyDescent="0.4">
      <c r="A1" s="1" t="s">
        <v>9</v>
      </c>
    </row>
    <row r="2" spans="1:10" ht="28" customHeight="1" x14ac:dyDescent="0.35">
      <c r="A2" s="2" t="s">
        <v>10</v>
      </c>
    </row>
    <row r="3" spans="1:10" x14ac:dyDescent="0.35">
      <c r="A3" s="16" t="s">
        <v>11</v>
      </c>
      <c r="B3" s="17"/>
      <c r="C3" s="19">
        <v>46314</v>
      </c>
      <c r="D3" s="17"/>
      <c r="E3" s="17"/>
      <c r="F3" s="4" t="s">
        <v>12</v>
      </c>
      <c r="G3" s="5">
        <f>COUNTA(C14:C63)</f>
        <v>20</v>
      </c>
    </row>
    <row r="4" spans="1:10" x14ac:dyDescent="0.35">
      <c r="A4" s="16" t="s">
        <v>13</v>
      </c>
      <c r="B4" s="17"/>
      <c r="C4" s="19">
        <v>46296</v>
      </c>
      <c r="D4" s="17"/>
      <c r="E4" s="17"/>
      <c r="F4" s="4" t="s">
        <v>14</v>
      </c>
      <c r="G4" s="5">
        <f>COUNTIF(I14:I63,"Done")</f>
        <v>12</v>
      </c>
    </row>
    <row r="5" spans="1:10" x14ac:dyDescent="0.35">
      <c r="A5" s="16" t="s">
        <v>15</v>
      </c>
      <c r="B5" s="17"/>
      <c r="C5" s="18" t="s">
        <v>16</v>
      </c>
      <c r="D5" s="17"/>
      <c r="E5" s="17"/>
      <c r="F5" s="4" t="s">
        <v>17</v>
      </c>
      <c r="G5" s="5">
        <f>IF(G3=0,"",ROUND(G4/G3*100,0))</f>
        <v>60</v>
      </c>
    </row>
    <row r="6" spans="1:10" x14ac:dyDescent="0.35">
      <c r="A6" s="16" t="s">
        <v>18</v>
      </c>
      <c r="B6" s="17"/>
      <c r="C6" s="19">
        <v>46325</v>
      </c>
      <c r="D6" s="17"/>
      <c r="E6" s="17"/>
      <c r="F6" s="4" t="s">
        <v>19</v>
      </c>
      <c r="G6" s="5">
        <f>COUNTIFS(I14:I63,"Overdue",D14:D63,"Us")+COUNTIFS(I14:I63,"Overdue",D14:D63,"Both")</f>
        <v>0</v>
      </c>
    </row>
    <row r="7" spans="1:10" x14ac:dyDescent="0.35">
      <c r="A7" s="16" t="s">
        <v>20</v>
      </c>
      <c r="B7" s="17"/>
      <c r="C7" s="19"/>
      <c r="D7" s="17"/>
      <c r="E7" s="17"/>
      <c r="F7" s="4" t="s">
        <v>21</v>
      </c>
      <c r="G7" s="5">
        <f>COUNTIFS(I14:I63,"Overdue",D14:D63,"Customer")</f>
        <v>2</v>
      </c>
    </row>
    <row r="8" spans="1:10" x14ac:dyDescent="0.35">
      <c r="F8" s="4" t="s">
        <v>22</v>
      </c>
      <c r="G8" s="5">
        <f>COUNTIF(I14:I63,"Blocked")</f>
        <v>1</v>
      </c>
    </row>
    <row r="9" spans="1:10" x14ac:dyDescent="0.35">
      <c r="F9" s="4" t="s">
        <v>23</v>
      </c>
      <c r="G9" s="5">
        <f>IF(OR(C6="",C3=""),"",C6-C3)</f>
        <v>11</v>
      </c>
    </row>
    <row r="10" spans="1:10" x14ac:dyDescent="0.35">
      <c r="F10" s="4" t="s">
        <v>24</v>
      </c>
      <c r="G10" s="5" t="str">
        <f>IF(OR(C7="",C4=""),"Not reached yet",C7-C4)</f>
        <v>Not reached yet</v>
      </c>
    </row>
    <row r="13" spans="1:10" ht="28" customHeight="1" x14ac:dyDescent="0.35">
      <c r="A13" s="6" t="s">
        <v>25</v>
      </c>
      <c r="B13" s="6" t="s">
        <v>26</v>
      </c>
      <c r="C13" s="6" t="s">
        <v>27</v>
      </c>
      <c r="D13" s="6" t="s">
        <v>28</v>
      </c>
      <c r="E13" s="6" t="s">
        <v>29</v>
      </c>
      <c r="F13" s="6" t="s">
        <v>30</v>
      </c>
      <c r="G13" s="6" t="s">
        <v>14</v>
      </c>
      <c r="H13" s="6" t="s">
        <v>31</v>
      </c>
      <c r="I13" s="6" t="s">
        <v>32</v>
      </c>
      <c r="J13" s="6" t="s">
        <v>33</v>
      </c>
    </row>
    <row r="14" spans="1:10" x14ac:dyDescent="0.35">
      <c r="A14" s="5">
        <f t="shared" ref="A14:A45" si="0">IF(C14="","",ROW()-13)</f>
        <v>1</v>
      </c>
      <c r="B14" s="7" t="s">
        <v>34</v>
      </c>
      <c r="C14" s="8" t="s">
        <v>35</v>
      </c>
      <c r="D14" s="7" t="s">
        <v>36</v>
      </c>
      <c r="E14" s="8" t="s">
        <v>37</v>
      </c>
      <c r="F14" s="9">
        <v>46294</v>
      </c>
      <c r="G14" s="9">
        <v>46294</v>
      </c>
      <c r="H14" s="8"/>
      <c r="I14" s="10" t="str">
        <f t="shared" ref="I14:I45" si="1">IF(C14="","",IF(H14&lt;&gt;"","Blocked",IF(G14&lt;&gt;"","Done",IF(AND(F14&lt;&gt;"",F14&lt;$C$3),"Overdue","Open"))))</f>
        <v>Done</v>
      </c>
      <c r="J14" s="5">
        <f t="shared" ref="J14:J45" si="2">IF(OR(C14="",F14=""),"",IF(G14&lt;&gt;"",MAX(0,G14-F14),IF(AND(H14="",F14&lt;$C$3),$C$3-F14,"")))</f>
        <v>0</v>
      </c>
    </row>
    <row r="15" spans="1:10" ht="25" x14ac:dyDescent="0.35">
      <c r="A15" s="5">
        <f t="shared" si="0"/>
        <v>2</v>
      </c>
      <c r="B15" s="7" t="s">
        <v>34</v>
      </c>
      <c r="C15" s="8" t="s">
        <v>38</v>
      </c>
      <c r="D15" s="7" t="s">
        <v>36</v>
      </c>
      <c r="E15" s="8" t="s">
        <v>39</v>
      </c>
      <c r="F15" s="9">
        <v>46295</v>
      </c>
      <c r="G15" s="9">
        <v>46295</v>
      </c>
      <c r="H15" s="8"/>
      <c r="I15" s="10" t="str">
        <f t="shared" si="1"/>
        <v>Done</v>
      </c>
      <c r="J15" s="5">
        <f t="shared" si="2"/>
        <v>0</v>
      </c>
    </row>
    <row r="16" spans="1:10" x14ac:dyDescent="0.35">
      <c r="A16" s="5">
        <f t="shared" si="0"/>
        <v>3</v>
      </c>
      <c r="B16" s="7" t="s">
        <v>13</v>
      </c>
      <c r="C16" s="8" t="s">
        <v>40</v>
      </c>
      <c r="D16" s="7" t="s">
        <v>41</v>
      </c>
      <c r="E16" s="8" t="s">
        <v>39</v>
      </c>
      <c r="F16" s="9">
        <v>46296</v>
      </c>
      <c r="G16" s="9">
        <v>46296</v>
      </c>
      <c r="H16" s="8"/>
      <c r="I16" s="10" t="str">
        <f t="shared" si="1"/>
        <v>Done</v>
      </c>
      <c r="J16" s="5">
        <f t="shared" si="2"/>
        <v>0</v>
      </c>
    </row>
    <row r="17" spans="1:10" x14ac:dyDescent="0.35">
      <c r="A17" s="5">
        <f t="shared" si="0"/>
        <v>4</v>
      </c>
      <c r="B17" s="7" t="s">
        <v>13</v>
      </c>
      <c r="C17" s="8" t="s">
        <v>42</v>
      </c>
      <c r="D17" s="7" t="s">
        <v>43</v>
      </c>
      <c r="E17" s="8" t="s">
        <v>44</v>
      </c>
      <c r="F17" s="9">
        <v>46297</v>
      </c>
      <c r="G17" s="9">
        <v>46297</v>
      </c>
      <c r="H17" s="8"/>
      <c r="I17" s="10" t="str">
        <f t="shared" si="1"/>
        <v>Done</v>
      </c>
      <c r="J17" s="5">
        <f t="shared" si="2"/>
        <v>0</v>
      </c>
    </row>
    <row r="18" spans="1:10" x14ac:dyDescent="0.35">
      <c r="A18" s="5">
        <f t="shared" si="0"/>
        <v>5</v>
      </c>
      <c r="B18" s="7" t="s">
        <v>45</v>
      </c>
      <c r="C18" s="8" t="s">
        <v>46</v>
      </c>
      <c r="D18" s="7" t="s">
        <v>36</v>
      </c>
      <c r="E18" s="8" t="s">
        <v>47</v>
      </c>
      <c r="F18" s="9">
        <v>46301</v>
      </c>
      <c r="G18" s="9">
        <v>46300</v>
      </c>
      <c r="H18" s="8"/>
      <c r="I18" s="10" t="str">
        <f t="shared" si="1"/>
        <v>Done</v>
      </c>
      <c r="J18" s="5">
        <f t="shared" si="2"/>
        <v>0</v>
      </c>
    </row>
    <row r="19" spans="1:10" x14ac:dyDescent="0.35">
      <c r="A19" s="5">
        <f t="shared" si="0"/>
        <v>6</v>
      </c>
      <c r="B19" s="7" t="s">
        <v>45</v>
      </c>
      <c r="C19" s="8" t="s">
        <v>48</v>
      </c>
      <c r="D19" s="7" t="s">
        <v>43</v>
      </c>
      <c r="E19" s="8" t="s">
        <v>29</v>
      </c>
      <c r="F19" s="9">
        <v>46302</v>
      </c>
      <c r="G19" s="9">
        <v>46304</v>
      </c>
      <c r="H19" s="8"/>
      <c r="I19" s="10" t="str">
        <f t="shared" si="1"/>
        <v>Done</v>
      </c>
      <c r="J19" s="5">
        <f t="shared" si="2"/>
        <v>2</v>
      </c>
    </row>
    <row r="20" spans="1:10" x14ac:dyDescent="0.35">
      <c r="A20" s="5">
        <f t="shared" si="0"/>
        <v>7</v>
      </c>
      <c r="B20" s="7" t="s">
        <v>45</v>
      </c>
      <c r="C20" s="8" t="s">
        <v>49</v>
      </c>
      <c r="D20" s="7" t="s">
        <v>43</v>
      </c>
      <c r="E20" s="8" t="s">
        <v>50</v>
      </c>
      <c r="F20" s="9">
        <v>46304</v>
      </c>
      <c r="G20" s="9">
        <v>46303</v>
      </c>
      <c r="H20" s="8"/>
      <c r="I20" s="10" t="str">
        <f t="shared" si="1"/>
        <v>Done</v>
      </c>
      <c r="J20" s="5">
        <f t="shared" si="2"/>
        <v>0</v>
      </c>
    </row>
    <row r="21" spans="1:10" x14ac:dyDescent="0.35">
      <c r="A21" s="5">
        <f t="shared" si="0"/>
        <v>8</v>
      </c>
      <c r="B21" s="7" t="s">
        <v>45</v>
      </c>
      <c r="C21" s="8" t="s">
        <v>51</v>
      </c>
      <c r="D21" s="7" t="s">
        <v>36</v>
      </c>
      <c r="E21" s="8" t="s">
        <v>52</v>
      </c>
      <c r="F21" s="9">
        <v>46307</v>
      </c>
      <c r="G21" s="9">
        <v>46307</v>
      </c>
      <c r="H21" s="8"/>
      <c r="I21" s="10" t="str">
        <f t="shared" si="1"/>
        <v>Done</v>
      </c>
      <c r="J21" s="5">
        <f t="shared" si="2"/>
        <v>0</v>
      </c>
    </row>
    <row r="22" spans="1:10" x14ac:dyDescent="0.35">
      <c r="A22" s="5">
        <f t="shared" si="0"/>
        <v>9</v>
      </c>
      <c r="B22" s="7" t="s">
        <v>45</v>
      </c>
      <c r="C22" s="8" t="s">
        <v>53</v>
      </c>
      <c r="D22" s="7" t="s">
        <v>36</v>
      </c>
      <c r="E22" s="8" t="s">
        <v>52</v>
      </c>
      <c r="F22" s="9">
        <v>46309</v>
      </c>
      <c r="G22" s="9">
        <v>46309</v>
      </c>
      <c r="H22" s="8"/>
      <c r="I22" s="10" t="str">
        <f t="shared" si="1"/>
        <v>Done</v>
      </c>
      <c r="J22" s="5">
        <f t="shared" si="2"/>
        <v>0</v>
      </c>
    </row>
    <row r="23" spans="1:10" x14ac:dyDescent="0.35">
      <c r="A23" s="5">
        <f t="shared" si="0"/>
        <v>10</v>
      </c>
      <c r="B23" s="7" t="s">
        <v>45</v>
      </c>
      <c r="C23" s="8" t="s">
        <v>54</v>
      </c>
      <c r="D23" s="7" t="s">
        <v>43</v>
      </c>
      <c r="E23" s="8" t="s">
        <v>29</v>
      </c>
      <c r="F23" s="9">
        <v>46309</v>
      </c>
      <c r="G23" s="9"/>
      <c r="H23" s="8"/>
      <c r="I23" s="10" t="str">
        <f t="shared" si="1"/>
        <v>Overdue</v>
      </c>
      <c r="J23" s="5">
        <f t="shared" si="2"/>
        <v>5</v>
      </c>
    </row>
    <row r="24" spans="1:10" ht="25" x14ac:dyDescent="0.35">
      <c r="A24" s="5">
        <f t="shared" si="0"/>
        <v>11</v>
      </c>
      <c r="B24" s="7" t="s">
        <v>45</v>
      </c>
      <c r="C24" s="8" t="s">
        <v>55</v>
      </c>
      <c r="D24" s="7" t="s">
        <v>36</v>
      </c>
      <c r="E24" s="8" t="s">
        <v>47</v>
      </c>
      <c r="F24" s="9">
        <v>46311</v>
      </c>
      <c r="G24" s="9"/>
      <c r="H24" s="8" t="s">
        <v>56</v>
      </c>
      <c r="I24" s="10" t="str">
        <f t="shared" si="1"/>
        <v>Blocked</v>
      </c>
      <c r="J24" s="5" t="str">
        <f t="shared" si="2"/>
        <v/>
      </c>
    </row>
    <row r="25" spans="1:10" x14ac:dyDescent="0.35">
      <c r="A25" s="5">
        <f t="shared" si="0"/>
        <v>12</v>
      </c>
      <c r="B25" s="7" t="s">
        <v>57</v>
      </c>
      <c r="C25" s="8" t="s">
        <v>58</v>
      </c>
      <c r="D25" s="7" t="s">
        <v>43</v>
      </c>
      <c r="E25" s="8" t="s">
        <v>50</v>
      </c>
      <c r="F25" s="9">
        <v>46308</v>
      </c>
      <c r="G25" s="9">
        <v>46308</v>
      </c>
      <c r="H25" s="8"/>
      <c r="I25" s="10" t="str">
        <f t="shared" si="1"/>
        <v>Done</v>
      </c>
      <c r="J25" s="5">
        <f t="shared" si="2"/>
        <v>0</v>
      </c>
    </row>
    <row r="26" spans="1:10" ht="25" x14ac:dyDescent="0.35">
      <c r="A26" s="5">
        <f t="shared" si="0"/>
        <v>13</v>
      </c>
      <c r="B26" s="7" t="s">
        <v>57</v>
      </c>
      <c r="C26" s="8" t="s">
        <v>59</v>
      </c>
      <c r="D26" s="7" t="s">
        <v>43</v>
      </c>
      <c r="E26" s="8" t="s">
        <v>50</v>
      </c>
      <c r="F26" s="9">
        <v>46311</v>
      </c>
      <c r="G26" s="9"/>
      <c r="H26" s="8"/>
      <c r="I26" s="10" t="str">
        <f t="shared" si="1"/>
        <v>Overdue</v>
      </c>
      <c r="J26" s="5">
        <f t="shared" si="2"/>
        <v>3</v>
      </c>
    </row>
    <row r="27" spans="1:10" x14ac:dyDescent="0.35">
      <c r="A27" s="5">
        <f t="shared" si="0"/>
        <v>14</v>
      </c>
      <c r="B27" s="7" t="s">
        <v>57</v>
      </c>
      <c r="C27" s="8" t="s">
        <v>60</v>
      </c>
      <c r="D27" s="7" t="s">
        <v>36</v>
      </c>
      <c r="E27" s="8" t="s">
        <v>39</v>
      </c>
      <c r="F27" s="9">
        <v>46310</v>
      </c>
      <c r="G27" s="9">
        <v>46310</v>
      </c>
      <c r="H27" s="8"/>
      <c r="I27" s="10" t="str">
        <f t="shared" si="1"/>
        <v>Done</v>
      </c>
      <c r="J27" s="5">
        <f t="shared" si="2"/>
        <v>0</v>
      </c>
    </row>
    <row r="28" spans="1:10" x14ac:dyDescent="0.35">
      <c r="A28" s="5">
        <f t="shared" si="0"/>
        <v>15</v>
      </c>
      <c r="B28" s="7" t="s">
        <v>57</v>
      </c>
      <c r="C28" s="8" t="s">
        <v>61</v>
      </c>
      <c r="D28" s="7" t="s">
        <v>43</v>
      </c>
      <c r="E28" s="8" t="s">
        <v>50</v>
      </c>
      <c r="F28" s="9">
        <v>46316</v>
      </c>
      <c r="G28" s="9"/>
      <c r="H28" s="8"/>
      <c r="I28" s="10" t="str">
        <f t="shared" si="1"/>
        <v>Open</v>
      </c>
      <c r="J28" s="5" t="str">
        <f t="shared" si="2"/>
        <v/>
      </c>
    </row>
    <row r="29" spans="1:10" x14ac:dyDescent="0.35">
      <c r="A29" s="5">
        <f t="shared" si="0"/>
        <v>16</v>
      </c>
      <c r="B29" s="7" t="s">
        <v>15</v>
      </c>
      <c r="C29" s="8" t="s">
        <v>62</v>
      </c>
      <c r="D29" s="7" t="s">
        <v>41</v>
      </c>
      <c r="E29" s="8" t="s">
        <v>39</v>
      </c>
      <c r="F29" s="9">
        <v>46314</v>
      </c>
      <c r="G29" s="9">
        <v>46314</v>
      </c>
      <c r="H29" s="8"/>
      <c r="I29" s="10" t="str">
        <f t="shared" si="1"/>
        <v>Done</v>
      </c>
      <c r="J29" s="5">
        <f t="shared" si="2"/>
        <v>0</v>
      </c>
    </row>
    <row r="30" spans="1:10" x14ac:dyDescent="0.35">
      <c r="A30" s="5">
        <f t="shared" si="0"/>
        <v>17</v>
      </c>
      <c r="B30" s="7" t="s">
        <v>15</v>
      </c>
      <c r="C30" s="8" t="s">
        <v>63</v>
      </c>
      <c r="D30" s="7" t="s">
        <v>41</v>
      </c>
      <c r="E30" s="8" t="s">
        <v>39</v>
      </c>
      <c r="F30" s="9">
        <v>46318</v>
      </c>
      <c r="G30" s="9"/>
      <c r="H30" s="8"/>
      <c r="I30" s="10" t="str">
        <f t="shared" si="1"/>
        <v>Open</v>
      </c>
      <c r="J30" s="5" t="str">
        <f t="shared" si="2"/>
        <v/>
      </c>
    </row>
    <row r="31" spans="1:10" x14ac:dyDescent="0.35">
      <c r="A31" s="5">
        <f t="shared" si="0"/>
        <v>18</v>
      </c>
      <c r="B31" s="7" t="s">
        <v>15</v>
      </c>
      <c r="C31" s="8" t="s">
        <v>64</v>
      </c>
      <c r="D31" s="7" t="s">
        <v>43</v>
      </c>
      <c r="E31" s="8" t="s">
        <v>29</v>
      </c>
      <c r="F31" s="9">
        <v>46325</v>
      </c>
      <c r="G31" s="9"/>
      <c r="H31" s="8"/>
      <c r="I31" s="10" t="str">
        <f t="shared" si="1"/>
        <v>Open</v>
      </c>
      <c r="J31" s="5" t="str">
        <f t="shared" si="2"/>
        <v/>
      </c>
    </row>
    <row r="32" spans="1:10" ht="30" customHeight="1" x14ac:dyDescent="0.35">
      <c r="A32" s="5">
        <f t="shared" si="0"/>
        <v>19</v>
      </c>
      <c r="B32" s="7" t="s">
        <v>65</v>
      </c>
      <c r="C32" s="8" t="s">
        <v>66</v>
      </c>
      <c r="D32" s="7" t="s">
        <v>41</v>
      </c>
      <c r="E32" s="8" t="s">
        <v>39</v>
      </c>
      <c r="F32" s="9">
        <v>46328</v>
      </c>
      <c r="G32" s="9"/>
      <c r="H32" s="8"/>
      <c r="I32" s="10" t="str">
        <f t="shared" si="1"/>
        <v>Open</v>
      </c>
      <c r="J32" s="5" t="str">
        <f t="shared" si="2"/>
        <v/>
      </c>
    </row>
    <row r="33" spans="1:10" x14ac:dyDescent="0.35">
      <c r="A33" s="5">
        <f t="shared" si="0"/>
        <v>20</v>
      </c>
      <c r="B33" s="7" t="s">
        <v>65</v>
      </c>
      <c r="C33" s="8" t="s">
        <v>67</v>
      </c>
      <c r="D33" s="7" t="s">
        <v>36</v>
      </c>
      <c r="E33" s="8" t="s">
        <v>39</v>
      </c>
      <c r="F33" s="9">
        <v>46332</v>
      </c>
      <c r="G33" s="9"/>
      <c r="H33" s="8"/>
      <c r="I33" s="10" t="str">
        <f t="shared" si="1"/>
        <v>Open</v>
      </c>
      <c r="J33" s="5" t="str">
        <f t="shared" si="2"/>
        <v/>
      </c>
    </row>
    <row r="34" spans="1:10" x14ac:dyDescent="0.35">
      <c r="A34" s="5" t="str">
        <f t="shared" si="0"/>
        <v/>
      </c>
      <c r="B34" s="7"/>
      <c r="C34" s="8"/>
      <c r="D34" s="7"/>
      <c r="E34" s="8"/>
      <c r="F34" s="9"/>
      <c r="G34" s="9"/>
      <c r="H34" s="8"/>
      <c r="I34" s="10" t="str">
        <f t="shared" si="1"/>
        <v/>
      </c>
      <c r="J34" s="5" t="str">
        <f t="shared" si="2"/>
        <v/>
      </c>
    </row>
    <row r="35" spans="1:10" x14ac:dyDescent="0.35">
      <c r="A35" s="5" t="str">
        <f t="shared" si="0"/>
        <v/>
      </c>
      <c r="B35" s="7"/>
      <c r="C35" s="8"/>
      <c r="D35" s="7"/>
      <c r="E35" s="8"/>
      <c r="F35" s="9"/>
      <c r="G35" s="9"/>
      <c r="H35" s="8"/>
      <c r="I35" s="10" t="str">
        <f t="shared" si="1"/>
        <v/>
      </c>
      <c r="J35" s="5" t="str">
        <f t="shared" si="2"/>
        <v/>
      </c>
    </row>
    <row r="36" spans="1:10" x14ac:dyDescent="0.35">
      <c r="A36" s="5" t="str">
        <f t="shared" si="0"/>
        <v/>
      </c>
      <c r="B36" s="7"/>
      <c r="C36" s="8"/>
      <c r="D36" s="7"/>
      <c r="E36" s="8"/>
      <c r="F36" s="9"/>
      <c r="G36" s="9"/>
      <c r="H36" s="8"/>
      <c r="I36" s="10" t="str">
        <f t="shared" si="1"/>
        <v/>
      </c>
      <c r="J36" s="5" t="str">
        <f t="shared" si="2"/>
        <v/>
      </c>
    </row>
    <row r="37" spans="1:10" x14ac:dyDescent="0.35">
      <c r="A37" s="5" t="str">
        <f t="shared" si="0"/>
        <v/>
      </c>
      <c r="B37" s="7"/>
      <c r="C37" s="8"/>
      <c r="D37" s="7"/>
      <c r="E37" s="8"/>
      <c r="F37" s="9"/>
      <c r="G37" s="9"/>
      <c r="H37" s="8"/>
      <c r="I37" s="10" t="str">
        <f t="shared" si="1"/>
        <v/>
      </c>
      <c r="J37" s="5" t="str">
        <f t="shared" si="2"/>
        <v/>
      </c>
    </row>
    <row r="38" spans="1:10" x14ac:dyDescent="0.35">
      <c r="A38" s="5" t="str">
        <f t="shared" si="0"/>
        <v/>
      </c>
      <c r="B38" s="7"/>
      <c r="C38" s="8"/>
      <c r="D38" s="7"/>
      <c r="E38" s="8"/>
      <c r="F38" s="9"/>
      <c r="G38" s="9"/>
      <c r="H38" s="8"/>
      <c r="I38" s="10" t="str">
        <f t="shared" si="1"/>
        <v/>
      </c>
      <c r="J38" s="5" t="str">
        <f t="shared" si="2"/>
        <v/>
      </c>
    </row>
    <row r="39" spans="1:10" x14ac:dyDescent="0.35">
      <c r="A39" s="5" t="str">
        <f t="shared" si="0"/>
        <v/>
      </c>
      <c r="B39" s="7"/>
      <c r="C39" s="8"/>
      <c r="D39" s="7"/>
      <c r="E39" s="8"/>
      <c r="F39" s="9"/>
      <c r="G39" s="9"/>
      <c r="H39" s="8"/>
      <c r="I39" s="10" t="str">
        <f t="shared" si="1"/>
        <v/>
      </c>
      <c r="J39" s="5" t="str">
        <f t="shared" si="2"/>
        <v/>
      </c>
    </row>
    <row r="40" spans="1:10" x14ac:dyDescent="0.35">
      <c r="A40" s="5" t="str">
        <f t="shared" si="0"/>
        <v/>
      </c>
      <c r="B40" s="7"/>
      <c r="C40" s="8"/>
      <c r="D40" s="7"/>
      <c r="E40" s="8"/>
      <c r="F40" s="9"/>
      <c r="G40" s="9"/>
      <c r="H40" s="8"/>
      <c r="I40" s="10" t="str">
        <f t="shared" si="1"/>
        <v/>
      </c>
      <c r="J40" s="5" t="str">
        <f t="shared" si="2"/>
        <v/>
      </c>
    </row>
    <row r="41" spans="1:10" x14ac:dyDescent="0.35">
      <c r="A41" s="5" t="str">
        <f t="shared" si="0"/>
        <v/>
      </c>
      <c r="B41" s="7"/>
      <c r="C41" s="8"/>
      <c r="D41" s="7"/>
      <c r="E41" s="8"/>
      <c r="F41" s="9"/>
      <c r="G41" s="9"/>
      <c r="H41" s="8"/>
      <c r="I41" s="10" t="str">
        <f t="shared" si="1"/>
        <v/>
      </c>
      <c r="J41" s="5" t="str">
        <f t="shared" si="2"/>
        <v/>
      </c>
    </row>
    <row r="42" spans="1:10" x14ac:dyDescent="0.35">
      <c r="A42" s="5" t="str">
        <f t="shared" si="0"/>
        <v/>
      </c>
      <c r="B42" s="7"/>
      <c r="C42" s="8"/>
      <c r="D42" s="7"/>
      <c r="E42" s="8"/>
      <c r="F42" s="9"/>
      <c r="G42" s="9"/>
      <c r="H42" s="8"/>
      <c r="I42" s="10" t="str">
        <f t="shared" si="1"/>
        <v/>
      </c>
      <c r="J42" s="5" t="str">
        <f t="shared" si="2"/>
        <v/>
      </c>
    </row>
    <row r="43" spans="1:10" x14ac:dyDescent="0.35">
      <c r="A43" s="5" t="str">
        <f t="shared" si="0"/>
        <v/>
      </c>
      <c r="B43" s="7"/>
      <c r="C43" s="8"/>
      <c r="D43" s="7"/>
      <c r="E43" s="8"/>
      <c r="F43" s="9"/>
      <c r="G43" s="9"/>
      <c r="H43" s="8"/>
      <c r="I43" s="10" t="str">
        <f t="shared" si="1"/>
        <v/>
      </c>
      <c r="J43" s="5" t="str">
        <f t="shared" si="2"/>
        <v/>
      </c>
    </row>
    <row r="44" spans="1:10" x14ac:dyDescent="0.35">
      <c r="A44" s="5" t="str">
        <f t="shared" si="0"/>
        <v/>
      </c>
      <c r="B44" s="7"/>
      <c r="C44" s="8"/>
      <c r="D44" s="7"/>
      <c r="E44" s="8"/>
      <c r="F44" s="9"/>
      <c r="G44" s="9"/>
      <c r="H44" s="8"/>
      <c r="I44" s="10" t="str">
        <f t="shared" si="1"/>
        <v/>
      </c>
      <c r="J44" s="5" t="str">
        <f t="shared" si="2"/>
        <v/>
      </c>
    </row>
    <row r="45" spans="1:10" x14ac:dyDescent="0.35">
      <c r="A45" s="5" t="str">
        <f t="shared" si="0"/>
        <v/>
      </c>
      <c r="B45" s="7"/>
      <c r="C45" s="8"/>
      <c r="D45" s="7"/>
      <c r="E45" s="8"/>
      <c r="F45" s="9"/>
      <c r="G45" s="9"/>
      <c r="H45" s="8"/>
      <c r="I45" s="10" t="str">
        <f t="shared" si="1"/>
        <v/>
      </c>
      <c r="J45" s="5" t="str">
        <f t="shared" si="2"/>
        <v/>
      </c>
    </row>
    <row r="46" spans="1:10" x14ac:dyDescent="0.35">
      <c r="A46" s="5" t="str">
        <f t="shared" ref="A46:A63" si="3">IF(C46="","",ROW()-13)</f>
        <v/>
      </c>
      <c r="B46" s="7"/>
      <c r="C46" s="8"/>
      <c r="D46" s="7"/>
      <c r="E46" s="8"/>
      <c r="F46" s="9"/>
      <c r="G46" s="9"/>
      <c r="H46" s="8"/>
      <c r="I46" s="10" t="str">
        <f t="shared" ref="I46:I77" si="4">IF(C46="","",IF(H46&lt;&gt;"","Blocked",IF(G46&lt;&gt;"","Done",IF(AND(F46&lt;&gt;"",F46&lt;$C$3),"Overdue","Open"))))</f>
        <v/>
      </c>
      <c r="J46" s="5" t="str">
        <f t="shared" ref="J46:J63" si="5">IF(OR(C46="",F46=""),"",IF(G46&lt;&gt;"",MAX(0,G46-F46),IF(AND(H46="",F46&lt;$C$3),$C$3-F46,"")))</f>
        <v/>
      </c>
    </row>
    <row r="47" spans="1:10" x14ac:dyDescent="0.35">
      <c r="A47" s="5" t="str">
        <f t="shared" si="3"/>
        <v/>
      </c>
      <c r="B47" s="7"/>
      <c r="C47" s="8"/>
      <c r="D47" s="7"/>
      <c r="E47" s="8"/>
      <c r="F47" s="9"/>
      <c r="G47" s="9"/>
      <c r="H47" s="8"/>
      <c r="I47" s="10" t="str">
        <f t="shared" si="4"/>
        <v/>
      </c>
      <c r="J47" s="5" t="str">
        <f t="shared" si="5"/>
        <v/>
      </c>
    </row>
    <row r="48" spans="1:10" x14ac:dyDescent="0.35">
      <c r="A48" s="5" t="str">
        <f t="shared" si="3"/>
        <v/>
      </c>
      <c r="B48" s="7"/>
      <c r="C48" s="8"/>
      <c r="D48" s="7"/>
      <c r="E48" s="8"/>
      <c r="F48" s="9"/>
      <c r="G48" s="9"/>
      <c r="H48" s="8"/>
      <c r="I48" s="10" t="str">
        <f t="shared" si="4"/>
        <v/>
      </c>
      <c r="J48" s="5" t="str">
        <f t="shared" si="5"/>
        <v/>
      </c>
    </row>
    <row r="49" spans="1:10" x14ac:dyDescent="0.35">
      <c r="A49" s="5" t="str">
        <f t="shared" si="3"/>
        <v/>
      </c>
      <c r="B49" s="7"/>
      <c r="C49" s="8"/>
      <c r="D49" s="7"/>
      <c r="E49" s="8"/>
      <c r="F49" s="9"/>
      <c r="G49" s="9"/>
      <c r="H49" s="8"/>
      <c r="I49" s="10" t="str">
        <f t="shared" si="4"/>
        <v/>
      </c>
      <c r="J49" s="5" t="str">
        <f t="shared" si="5"/>
        <v/>
      </c>
    </row>
    <row r="50" spans="1:10" x14ac:dyDescent="0.35">
      <c r="A50" s="5" t="str">
        <f t="shared" si="3"/>
        <v/>
      </c>
      <c r="B50" s="7"/>
      <c r="C50" s="8"/>
      <c r="D50" s="7"/>
      <c r="E50" s="8"/>
      <c r="F50" s="9"/>
      <c r="G50" s="9"/>
      <c r="H50" s="8"/>
      <c r="I50" s="10" t="str">
        <f t="shared" si="4"/>
        <v/>
      </c>
      <c r="J50" s="5" t="str">
        <f t="shared" si="5"/>
        <v/>
      </c>
    </row>
    <row r="51" spans="1:10" x14ac:dyDescent="0.35">
      <c r="A51" s="5" t="str">
        <f t="shared" si="3"/>
        <v/>
      </c>
      <c r="B51" s="7"/>
      <c r="C51" s="8"/>
      <c r="D51" s="7"/>
      <c r="E51" s="8"/>
      <c r="F51" s="9"/>
      <c r="G51" s="9"/>
      <c r="H51" s="8"/>
      <c r="I51" s="10" t="str">
        <f t="shared" si="4"/>
        <v/>
      </c>
      <c r="J51" s="5" t="str">
        <f t="shared" si="5"/>
        <v/>
      </c>
    </row>
    <row r="52" spans="1:10" x14ac:dyDescent="0.35">
      <c r="A52" s="5" t="str">
        <f t="shared" si="3"/>
        <v/>
      </c>
      <c r="B52" s="7"/>
      <c r="C52" s="8"/>
      <c r="D52" s="7"/>
      <c r="E52" s="8"/>
      <c r="F52" s="9"/>
      <c r="G52" s="9"/>
      <c r="H52" s="8"/>
      <c r="I52" s="10" t="str">
        <f t="shared" si="4"/>
        <v/>
      </c>
      <c r="J52" s="5" t="str">
        <f t="shared" si="5"/>
        <v/>
      </c>
    </row>
    <row r="53" spans="1:10" x14ac:dyDescent="0.35">
      <c r="A53" s="5" t="str">
        <f t="shared" si="3"/>
        <v/>
      </c>
      <c r="B53" s="7"/>
      <c r="C53" s="8"/>
      <c r="D53" s="7"/>
      <c r="E53" s="8"/>
      <c r="F53" s="9"/>
      <c r="G53" s="9"/>
      <c r="H53" s="8"/>
      <c r="I53" s="10" t="str">
        <f t="shared" si="4"/>
        <v/>
      </c>
      <c r="J53" s="5" t="str">
        <f t="shared" si="5"/>
        <v/>
      </c>
    </row>
    <row r="54" spans="1:10" x14ac:dyDescent="0.35">
      <c r="A54" s="5" t="str">
        <f t="shared" si="3"/>
        <v/>
      </c>
      <c r="B54" s="7"/>
      <c r="C54" s="8"/>
      <c r="D54" s="7"/>
      <c r="E54" s="8"/>
      <c r="F54" s="9"/>
      <c r="G54" s="9"/>
      <c r="H54" s="8"/>
      <c r="I54" s="10" t="str">
        <f t="shared" si="4"/>
        <v/>
      </c>
      <c r="J54" s="5" t="str">
        <f t="shared" si="5"/>
        <v/>
      </c>
    </row>
    <row r="55" spans="1:10" x14ac:dyDescent="0.35">
      <c r="A55" s="5" t="str">
        <f t="shared" si="3"/>
        <v/>
      </c>
      <c r="B55" s="7"/>
      <c r="C55" s="8"/>
      <c r="D55" s="7"/>
      <c r="E55" s="8"/>
      <c r="F55" s="9"/>
      <c r="G55" s="9"/>
      <c r="H55" s="8"/>
      <c r="I55" s="10" t="str">
        <f t="shared" si="4"/>
        <v/>
      </c>
      <c r="J55" s="5" t="str">
        <f t="shared" si="5"/>
        <v/>
      </c>
    </row>
    <row r="56" spans="1:10" x14ac:dyDescent="0.35">
      <c r="A56" s="5" t="str">
        <f t="shared" si="3"/>
        <v/>
      </c>
      <c r="B56" s="7"/>
      <c r="C56" s="8"/>
      <c r="D56" s="7"/>
      <c r="E56" s="8"/>
      <c r="F56" s="9"/>
      <c r="G56" s="9"/>
      <c r="H56" s="8"/>
      <c r="I56" s="10" t="str">
        <f t="shared" si="4"/>
        <v/>
      </c>
      <c r="J56" s="5" t="str">
        <f t="shared" si="5"/>
        <v/>
      </c>
    </row>
    <row r="57" spans="1:10" x14ac:dyDescent="0.35">
      <c r="A57" s="5" t="str">
        <f t="shared" si="3"/>
        <v/>
      </c>
      <c r="B57" s="7"/>
      <c r="C57" s="8"/>
      <c r="D57" s="7"/>
      <c r="E57" s="8"/>
      <c r="F57" s="9"/>
      <c r="G57" s="9"/>
      <c r="H57" s="8"/>
      <c r="I57" s="10" t="str">
        <f t="shared" si="4"/>
        <v/>
      </c>
      <c r="J57" s="5" t="str">
        <f t="shared" si="5"/>
        <v/>
      </c>
    </row>
    <row r="58" spans="1:10" x14ac:dyDescent="0.35">
      <c r="A58" s="5" t="str">
        <f t="shared" si="3"/>
        <v/>
      </c>
      <c r="B58" s="7"/>
      <c r="C58" s="8"/>
      <c r="D58" s="7"/>
      <c r="E58" s="8"/>
      <c r="F58" s="9"/>
      <c r="G58" s="9"/>
      <c r="H58" s="8"/>
      <c r="I58" s="10" t="str">
        <f t="shared" si="4"/>
        <v/>
      </c>
      <c r="J58" s="5" t="str">
        <f t="shared" si="5"/>
        <v/>
      </c>
    </row>
    <row r="59" spans="1:10" x14ac:dyDescent="0.35">
      <c r="A59" s="5" t="str">
        <f t="shared" si="3"/>
        <v/>
      </c>
      <c r="B59" s="7"/>
      <c r="C59" s="8"/>
      <c r="D59" s="7"/>
      <c r="E59" s="8"/>
      <c r="F59" s="9"/>
      <c r="G59" s="9"/>
      <c r="H59" s="8"/>
      <c r="I59" s="10" t="str">
        <f t="shared" si="4"/>
        <v/>
      </c>
      <c r="J59" s="5" t="str">
        <f t="shared" si="5"/>
        <v/>
      </c>
    </row>
    <row r="60" spans="1:10" x14ac:dyDescent="0.35">
      <c r="A60" s="5" t="str">
        <f t="shared" si="3"/>
        <v/>
      </c>
      <c r="B60" s="7"/>
      <c r="C60" s="8"/>
      <c r="D60" s="7"/>
      <c r="E60" s="8"/>
      <c r="F60" s="9"/>
      <c r="G60" s="9"/>
      <c r="H60" s="8"/>
      <c r="I60" s="10" t="str">
        <f t="shared" si="4"/>
        <v/>
      </c>
      <c r="J60" s="5" t="str">
        <f t="shared" si="5"/>
        <v/>
      </c>
    </row>
    <row r="61" spans="1:10" x14ac:dyDescent="0.35">
      <c r="A61" s="5" t="str">
        <f t="shared" si="3"/>
        <v/>
      </c>
      <c r="B61" s="7"/>
      <c r="C61" s="8"/>
      <c r="D61" s="7"/>
      <c r="E61" s="8"/>
      <c r="F61" s="9"/>
      <c r="G61" s="9"/>
      <c r="H61" s="8"/>
      <c r="I61" s="10" t="str">
        <f t="shared" si="4"/>
        <v/>
      </c>
      <c r="J61" s="5" t="str">
        <f t="shared" si="5"/>
        <v/>
      </c>
    </row>
    <row r="62" spans="1:10" x14ac:dyDescent="0.35">
      <c r="A62" s="5" t="str">
        <f t="shared" si="3"/>
        <v/>
      </c>
      <c r="B62" s="7"/>
      <c r="C62" s="8"/>
      <c r="D62" s="7"/>
      <c r="E62" s="8"/>
      <c r="F62" s="9"/>
      <c r="G62" s="9"/>
      <c r="H62" s="8"/>
      <c r="I62" s="10" t="str">
        <f t="shared" si="4"/>
        <v/>
      </c>
      <c r="J62" s="5" t="str">
        <f t="shared" si="5"/>
        <v/>
      </c>
    </row>
    <row r="63" spans="1:10" x14ac:dyDescent="0.35">
      <c r="A63" s="5" t="str">
        <f t="shared" si="3"/>
        <v/>
      </c>
      <c r="B63" s="7"/>
      <c r="C63" s="8"/>
      <c r="D63" s="7"/>
      <c r="E63" s="8"/>
      <c r="F63" s="9"/>
      <c r="G63" s="9"/>
      <c r="H63" s="8"/>
      <c r="I63" s="10" t="str">
        <f t="shared" si="4"/>
        <v/>
      </c>
      <c r="J63" s="5" t="str">
        <f t="shared" si="5"/>
        <v/>
      </c>
    </row>
  </sheetData>
  <mergeCells count="10">
    <mergeCell ref="C3:E3"/>
    <mergeCell ref="C7:E7"/>
    <mergeCell ref="A3:B3"/>
    <mergeCell ref="A6:B6"/>
    <mergeCell ref="C6:E6"/>
    <mergeCell ref="A4:B4"/>
    <mergeCell ref="C5:E5"/>
    <mergeCell ref="A7:B7"/>
    <mergeCell ref="A5:B5"/>
    <mergeCell ref="C4:E4"/>
  </mergeCells>
  <conditionalFormatting sqref="I14:I63">
    <cfRule type="expression" dxfId="4" priority="1">
      <formula>$I14="Overdue"</formula>
    </cfRule>
    <cfRule type="expression" dxfId="3" priority="2">
      <formula>$I14="Blocked"</formula>
    </cfRule>
    <cfRule type="expression" dxfId="2" priority="3">
      <formula>$I14="Done"</formula>
    </cfRule>
  </conditionalFormatting>
  <dataValidations count="2">
    <dataValidation type="list" allowBlank="1" sqref="D14:D63" xr:uid="{00000000-0002-0000-0100-000000000000}">
      <formula1>"Us,Customer,Both"</formula1>
    </dataValidation>
    <dataValidation type="list" allowBlank="1" sqref="B14:B63" xr:uid="{00000000-0002-0000-0100-000001000000}">
      <formula1>"Handoff,Kickoff,Setup,Training,First value,Check-in"</formula1>
    </dataValidation>
  </dataValidations>
  <pageMargins left="0.75" right="0.75" top="1" bottom="1" header="0.5" footer="0.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5"/>
  <sheetViews>
    <sheetView workbookViewId="0"/>
  </sheetViews>
  <sheetFormatPr defaultRowHeight="14.5" x14ac:dyDescent="0.35"/>
  <cols>
    <col min="1" max="1" width="38" customWidth="1"/>
    <col min="2" max="2" width="80" customWidth="1"/>
  </cols>
  <sheetData>
    <row r="1" spans="1:2" ht="19" x14ac:dyDescent="0.4">
      <c r="A1" s="1" t="s">
        <v>68</v>
      </c>
    </row>
    <row r="2" spans="1:2" x14ac:dyDescent="0.35">
      <c r="A2" s="2" t="s">
        <v>69</v>
      </c>
    </row>
    <row r="4" spans="1:2" x14ac:dyDescent="0.35">
      <c r="A4" s="6" t="s">
        <v>70</v>
      </c>
      <c r="B4" s="6" t="s">
        <v>71</v>
      </c>
    </row>
    <row r="5" spans="1:2" x14ac:dyDescent="0.35">
      <c r="A5" s="11" t="s">
        <v>43</v>
      </c>
      <c r="B5" s="8" t="s">
        <v>72</v>
      </c>
    </row>
    <row r="6" spans="1:2" x14ac:dyDescent="0.35">
      <c r="A6" s="11" t="s">
        <v>73</v>
      </c>
      <c r="B6" s="8" t="s">
        <v>74</v>
      </c>
    </row>
    <row r="7" spans="1:2" x14ac:dyDescent="0.35">
      <c r="A7" s="11" t="s">
        <v>75</v>
      </c>
      <c r="B7" s="8" t="s">
        <v>76</v>
      </c>
    </row>
    <row r="8" spans="1:2" x14ac:dyDescent="0.35">
      <c r="A8" s="11" t="s">
        <v>77</v>
      </c>
      <c r="B8" s="8" t="s">
        <v>78</v>
      </c>
    </row>
    <row r="9" spans="1:2" x14ac:dyDescent="0.35">
      <c r="A9" s="11" t="s">
        <v>79</v>
      </c>
      <c r="B9" s="8" t="s">
        <v>80</v>
      </c>
    </row>
    <row r="10" spans="1:2" x14ac:dyDescent="0.35">
      <c r="A10" s="11" t="s">
        <v>81</v>
      </c>
      <c r="B10" s="8" t="s">
        <v>29</v>
      </c>
    </row>
    <row r="11" spans="1:2" x14ac:dyDescent="0.35">
      <c r="A11" s="11" t="s">
        <v>82</v>
      </c>
      <c r="B11" s="8" t="s">
        <v>44</v>
      </c>
    </row>
    <row r="12" spans="1:2" x14ac:dyDescent="0.35">
      <c r="A12" s="11" t="s">
        <v>83</v>
      </c>
      <c r="B12" s="8" t="s">
        <v>84</v>
      </c>
    </row>
    <row r="13" spans="1:2" x14ac:dyDescent="0.35">
      <c r="A13" s="11" t="s">
        <v>85</v>
      </c>
      <c r="B13" s="8" t="s">
        <v>86</v>
      </c>
    </row>
    <row r="14" spans="1:2" x14ac:dyDescent="0.35">
      <c r="A14" s="11" t="s">
        <v>87</v>
      </c>
      <c r="B14" s="8" t="s">
        <v>88</v>
      </c>
    </row>
    <row r="15" spans="1:2" x14ac:dyDescent="0.35">
      <c r="A15" s="11" t="s">
        <v>89</v>
      </c>
      <c r="B15" s="8" t="s">
        <v>90</v>
      </c>
    </row>
  </sheetData>
  <pageMargins left="0.75" right="0.75" top="1" bottom="1" header="0.5" footer="0.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workbookViewId="0"/>
  </sheetViews>
  <sheetFormatPr defaultRowHeight="14.5" x14ac:dyDescent="0.35"/>
  <cols>
    <col min="1" max="1" width="18" customWidth="1"/>
    <col min="2" max="2" width="9" customWidth="1"/>
    <col min="3" max="3" width="44" customWidth="1"/>
    <col min="4" max="4" width="24" customWidth="1"/>
    <col min="5" max="5" width="16" customWidth="1"/>
    <col min="6" max="6" width="9" customWidth="1"/>
    <col min="7" max="7" width="12" customWidth="1"/>
    <col min="8" max="8" width="11" customWidth="1"/>
    <col min="9" max="9" width="10" customWidth="1"/>
    <col min="10" max="10" width="11" customWidth="1"/>
  </cols>
  <sheetData>
    <row r="1" spans="1:10" ht="19" x14ac:dyDescent="0.4">
      <c r="A1" s="1" t="s">
        <v>91</v>
      </c>
    </row>
    <row r="2" spans="1:10" x14ac:dyDescent="0.35">
      <c r="A2" s="2" t="s">
        <v>92</v>
      </c>
    </row>
    <row r="3" spans="1:10" x14ac:dyDescent="0.35">
      <c r="A3" s="4" t="s">
        <v>11</v>
      </c>
      <c r="B3" s="20">
        <f>'Onboarding plan'!C3</f>
        <v>46314</v>
      </c>
      <c r="C3" s="17"/>
      <c r="D3" s="17"/>
    </row>
    <row r="5" spans="1:10" x14ac:dyDescent="0.35">
      <c r="A5" s="6" t="s">
        <v>93</v>
      </c>
      <c r="B5" s="6" t="s">
        <v>94</v>
      </c>
      <c r="C5" s="6" t="s">
        <v>95</v>
      </c>
      <c r="D5" s="6" t="s">
        <v>96</v>
      </c>
      <c r="E5" s="6" t="s">
        <v>97</v>
      </c>
      <c r="F5" s="6" t="s">
        <v>98</v>
      </c>
      <c r="G5" s="6" t="s">
        <v>30</v>
      </c>
      <c r="H5" s="6" t="s">
        <v>99</v>
      </c>
      <c r="I5" s="6" t="s">
        <v>17</v>
      </c>
      <c r="J5" s="6" t="s">
        <v>32</v>
      </c>
    </row>
    <row r="6" spans="1:10" ht="25" x14ac:dyDescent="0.35">
      <c r="A6" s="7" t="s">
        <v>50</v>
      </c>
      <c r="B6" s="7">
        <v>3</v>
      </c>
      <c r="C6" s="8" t="s">
        <v>100</v>
      </c>
      <c r="D6" s="8" t="s">
        <v>101</v>
      </c>
      <c r="E6" s="7" t="s">
        <v>102</v>
      </c>
      <c r="F6" s="7" t="s">
        <v>103</v>
      </c>
      <c r="G6" s="9">
        <v>46308</v>
      </c>
      <c r="H6" s="7">
        <v>3</v>
      </c>
      <c r="I6" s="5">
        <f t="shared" ref="I6:I20" si="0">IF(A6="","",IF(OR(NOT(ISNUMBER(B6)),B6&lt;=0,MOD(B6,1)&lt;&gt;0),"Enter people",IF(H6="","Enter completed",IF(OR(NOT(ISNUMBER(H6)),H6&lt;0,H6&gt;B6,MOD(H6,1)&lt;&gt;0),"Check count",ROUND(H6/B6*100,0)))))</f>
        <v>100</v>
      </c>
      <c r="J6" s="10" t="str">
        <f t="shared" ref="J6:J20" si="1">IF(A6="","",IF(OR(NOT(ISNUMBER(B6)),B6&lt;=0,MOD(B6,1)&lt;&gt;0),"Enter people",IF(H6="","Enter completed",IF(OR(NOT(ISNUMBER(H6)),H6&lt;0,H6&gt;B6,MOD(H6,1)&lt;&gt;0),"Check count",IF(H6=B6,"Done",IF(AND(G6&lt;&gt;"",G6&lt;$B$3),"Overdue","Open"))))))</f>
        <v>Done</v>
      </c>
    </row>
    <row r="7" spans="1:10" x14ac:dyDescent="0.35">
      <c r="A7" s="7" t="s">
        <v>104</v>
      </c>
      <c r="B7" s="7">
        <v>3</v>
      </c>
      <c r="C7" s="8" t="s">
        <v>105</v>
      </c>
      <c r="D7" s="8" t="s">
        <v>106</v>
      </c>
      <c r="E7" s="7" t="s">
        <v>107</v>
      </c>
      <c r="F7" s="7" t="s">
        <v>108</v>
      </c>
      <c r="G7" s="9">
        <v>46310</v>
      </c>
      <c r="H7" s="7">
        <v>3</v>
      </c>
      <c r="I7" s="5">
        <f t="shared" si="0"/>
        <v>100</v>
      </c>
      <c r="J7" s="10" t="str">
        <f t="shared" si="1"/>
        <v>Done</v>
      </c>
    </row>
    <row r="8" spans="1:10" x14ac:dyDescent="0.35">
      <c r="A8" s="7" t="s">
        <v>109</v>
      </c>
      <c r="B8" s="7">
        <v>12</v>
      </c>
      <c r="C8" s="8" t="s">
        <v>110</v>
      </c>
      <c r="D8" s="8" t="s">
        <v>111</v>
      </c>
      <c r="E8" s="7" t="s">
        <v>102</v>
      </c>
      <c r="F8" s="7" t="s">
        <v>112</v>
      </c>
      <c r="G8" s="9">
        <v>46311</v>
      </c>
      <c r="H8" s="7">
        <v>10</v>
      </c>
      <c r="I8" s="5">
        <f t="shared" si="0"/>
        <v>83</v>
      </c>
      <c r="J8" s="10" t="str">
        <f t="shared" si="1"/>
        <v>Overdue</v>
      </c>
    </row>
    <row r="9" spans="1:10" ht="25" x14ac:dyDescent="0.35">
      <c r="A9" s="7" t="s">
        <v>113</v>
      </c>
      <c r="B9" s="7">
        <v>18</v>
      </c>
      <c r="C9" s="8" t="s">
        <v>114</v>
      </c>
      <c r="D9" s="8" t="s">
        <v>115</v>
      </c>
      <c r="E9" s="7" t="s">
        <v>102</v>
      </c>
      <c r="F9" s="7" t="s">
        <v>116</v>
      </c>
      <c r="G9" s="9">
        <v>46316</v>
      </c>
      <c r="H9" s="7">
        <v>7</v>
      </c>
      <c r="I9" s="5">
        <f t="shared" si="0"/>
        <v>39</v>
      </c>
      <c r="J9" s="10" t="str">
        <f t="shared" si="1"/>
        <v>Open</v>
      </c>
    </row>
    <row r="10" spans="1:10" x14ac:dyDescent="0.35">
      <c r="A10" s="7"/>
      <c r="B10" s="7"/>
      <c r="C10" s="8"/>
      <c r="D10" s="8"/>
      <c r="E10" s="7"/>
      <c r="F10" s="7"/>
      <c r="G10" s="9"/>
      <c r="H10" s="7"/>
      <c r="I10" s="5" t="str">
        <f t="shared" si="0"/>
        <v/>
      </c>
      <c r="J10" s="10" t="str">
        <f t="shared" si="1"/>
        <v/>
      </c>
    </row>
    <row r="11" spans="1:10" x14ac:dyDescent="0.35">
      <c r="A11" s="7"/>
      <c r="B11" s="7"/>
      <c r="C11" s="8"/>
      <c r="D11" s="8"/>
      <c r="E11" s="7"/>
      <c r="F11" s="7"/>
      <c r="G11" s="9"/>
      <c r="H11" s="7"/>
      <c r="I11" s="5" t="str">
        <f t="shared" si="0"/>
        <v/>
      </c>
      <c r="J11" s="10" t="str">
        <f t="shared" si="1"/>
        <v/>
      </c>
    </row>
    <row r="12" spans="1:10" x14ac:dyDescent="0.35">
      <c r="A12" s="7"/>
      <c r="B12" s="7"/>
      <c r="C12" s="8"/>
      <c r="D12" s="8"/>
      <c r="E12" s="7"/>
      <c r="F12" s="7"/>
      <c r="G12" s="9"/>
      <c r="H12" s="7"/>
      <c r="I12" s="5" t="str">
        <f t="shared" si="0"/>
        <v/>
      </c>
      <c r="J12" s="10" t="str">
        <f t="shared" si="1"/>
        <v/>
      </c>
    </row>
    <row r="13" spans="1:10" x14ac:dyDescent="0.35">
      <c r="A13" s="7"/>
      <c r="B13" s="7"/>
      <c r="C13" s="8"/>
      <c r="D13" s="8"/>
      <c r="E13" s="7"/>
      <c r="F13" s="7"/>
      <c r="G13" s="9"/>
      <c r="H13" s="7"/>
      <c r="I13" s="5" t="str">
        <f t="shared" si="0"/>
        <v/>
      </c>
      <c r="J13" s="10" t="str">
        <f t="shared" si="1"/>
        <v/>
      </c>
    </row>
    <row r="14" spans="1:10" x14ac:dyDescent="0.35">
      <c r="A14" s="7"/>
      <c r="B14" s="7"/>
      <c r="C14" s="8"/>
      <c r="D14" s="8"/>
      <c r="E14" s="7"/>
      <c r="F14" s="7"/>
      <c r="G14" s="9"/>
      <c r="H14" s="7"/>
      <c r="I14" s="5" t="str">
        <f t="shared" si="0"/>
        <v/>
      </c>
      <c r="J14" s="10" t="str">
        <f t="shared" si="1"/>
        <v/>
      </c>
    </row>
    <row r="15" spans="1:10" x14ac:dyDescent="0.35">
      <c r="A15" s="7"/>
      <c r="B15" s="7"/>
      <c r="C15" s="8"/>
      <c r="D15" s="8"/>
      <c r="E15" s="7"/>
      <c r="F15" s="7"/>
      <c r="G15" s="9"/>
      <c r="H15" s="7"/>
      <c r="I15" s="5" t="str">
        <f t="shared" si="0"/>
        <v/>
      </c>
      <c r="J15" s="10" t="str">
        <f t="shared" si="1"/>
        <v/>
      </c>
    </row>
    <row r="16" spans="1:10" x14ac:dyDescent="0.35">
      <c r="A16" s="7"/>
      <c r="B16" s="7"/>
      <c r="C16" s="8"/>
      <c r="D16" s="8"/>
      <c r="E16" s="7"/>
      <c r="F16" s="7"/>
      <c r="G16" s="9"/>
      <c r="H16" s="7"/>
      <c r="I16" s="5" t="str">
        <f t="shared" si="0"/>
        <v/>
      </c>
      <c r="J16" s="10" t="str">
        <f t="shared" si="1"/>
        <v/>
      </c>
    </row>
    <row r="17" spans="1:10" x14ac:dyDescent="0.35">
      <c r="A17" s="7"/>
      <c r="B17" s="7"/>
      <c r="C17" s="8"/>
      <c r="D17" s="8"/>
      <c r="E17" s="7"/>
      <c r="F17" s="7"/>
      <c r="G17" s="9"/>
      <c r="H17" s="7"/>
      <c r="I17" s="5" t="str">
        <f t="shared" si="0"/>
        <v/>
      </c>
      <c r="J17" s="10" t="str">
        <f t="shared" si="1"/>
        <v/>
      </c>
    </row>
    <row r="18" spans="1:10" x14ac:dyDescent="0.35">
      <c r="A18" s="7"/>
      <c r="B18" s="7"/>
      <c r="C18" s="8"/>
      <c r="D18" s="8"/>
      <c r="E18" s="7"/>
      <c r="F18" s="7"/>
      <c r="G18" s="9"/>
      <c r="H18" s="7"/>
      <c r="I18" s="5" t="str">
        <f t="shared" si="0"/>
        <v/>
      </c>
      <c r="J18" s="10" t="str">
        <f t="shared" si="1"/>
        <v/>
      </c>
    </row>
    <row r="19" spans="1:10" x14ac:dyDescent="0.35">
      <c r="A19" s="7"/>
      <c r="B19" s="7"/>
      <c r="C19" s="8"/>
      <c r="D19" s="8"/>
      <c r="E19" s="7"/>
      <c r="F19" s="7"/>
      <c r="G19" s="9"/>
      <c r="H19" s="7"/>
      <c r="I19" s="5" t="str">
        <f t="shared" si="0"/>
        <v/>
      </c>
      <c r="J19" s="10" t="str">
        <f t="shared" si="1"/>
        <v/>
      </c>
    </row>
    <row r="20" spans="1:10" x14ac:dyDescent="0.35">
      <c r="A20" s="7"/>
      <c r="B20" s="7"/>
      <c r="C20" s="8"/>
      <c r="D20" s="8"/>
      <c r="E20" s="7"/>
      <c r="F20" s="7"/>
      <c r="G20" s="9"/>
      <c r="H20" s="7"/>
      <c r="I20" s="5" t="str">
        <f t="shared" si="0"/>
        <v/>
      </c>
      <c r="J20" s="10" t="str">
        <f t="shared" si="1"/>
        <v/>
      </c>
    </row>
  </sheetData>
  <mergeCells count="1">
    <mergeCell ref="B3:D3"/>
  </mergeCells>
  <conditionalFormatting sqref="J6:J20">
    <cfRule type="expression" dxfId="1" priority="1">
      <formula>$J6="Overdue"</formula>
    </cfRule>
    <cfRule type="expression" dxfId="0" priority="2">
      <formula>$J6="Done"</formula>
    </cfRule>
  </conditionalFormatting>
  <pageMargins left="0.75" right="0.75" top="1" bottom="1" header="0.5" footer="0.5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3"/>
  <sheetViews>
    <sheetView workbookViewId="0"/>
  </sheetViews>
  <sheetFormatPr defaultRowHeight="14.5" x14ac:dyDescent="0.35"/>
  <cols>
    <col min="1" max="1" width="40" customWidth="1"/>
    <col min="2" max="2" width="78" customWidth="1"/>
  </cols>
  <sheetData>
    <row r="1" spans="1:2" ht="19" x14ac:dyDescent="0.4">
      <c r="A1" s="1" t="s">
        <v>117</v>
      </c>
    </row>
    <row r="2" spans="1:2" x14ac:dyDescent="0.35">
      <c r="A2" s="2" t="s">
        <v>118</v>
      </c>
    </row>
    <row r="4" spans="1:2" x14ac:dyDescent="0.35">
      <c r="A4" s="6" t="s">
        <v>70</v>
      </c>
      <c r="B4" s="6" t="s">
        <v>71</v>
      </c>
    </row>
    <row r="5" spans="1:2" x14ac:dyDescent="0.35">
      <c r="A5" s="11" t="s">
        <v>119</v>
      </c>
      <c r="B5" s="8" t="s">
        <v>120</v>
      </c>
    </row>
    <row r="6" spans="1:2" x14ac:dyDescent="0.35">
      <c r="A6" s="11" t="s">
        <v>121</v>
      </c>
      <c r="B6" s="8" t="s">
        <v>122</v>
      </c>
    </row>
    <row r="7" spans="1:2" x14ac:dyDescent="0.35">
      <c r="A7" s="11" t="s">
        <v>123</v>
      </c>
      <c r="B7" s="8" t="s">
        <v>124</v>
      </c>
    </row>
    <row r="8" spans="1:2" x14ac:dyDescent="0.35">
      <c r="A8" s="11" t="s">
        <v>125</v>
      </c>
      <c r="B8" s="8" t="s">
        <v>126</v>
      </c>
    </row>
    <row r="9" spans="1:2" x14ac:dyDescent="0.35">
      <c r="A9" s="11" t="s">
        <v>127</v>
      </c>
      <c r="B9" s="8" t="s">
        <v>128</v>
      </c>
    </row>
    <row r="10" spans="1:2" x14ac:dyDescent="0.35">
      <c r="A10" s="11" t="s">
        <v>129</v>
      </c>
      <c r="B10" s="8" t="s">
        <v>29</v>
      </c>
    </row>
    <row r="11" spans="1:2" x14ac:dyDescent="0.35">
      <c r="A11" s="11" t="s">
        <v>130</v>
      </c>
      <c r="B11" s="8" t="s">
        <v>131</v>
      </c>
    </row>
    <row r="12" spans="1:2" x14ac:dyDescent="0.35">
      <c r="A12" s="11" t="s">
        <v>132</v>
      </c>
      <c r="B12" s="8" t="s">
        <v>133</v>
      </c>
    </row>
    <row r="13" spans="1:2" x14ac:dyDescent="0.35">
      <c r="A13" s="11" t="s">
        <v>134</v>
      </c>
      <c r="B13" s="8" t="s">
        <v>135</v>
      </c>
    </row>
  </sheetData>
  <pageMargins left="0.75" right="0.75" top="1" bottom="1" header="0.5" footer="0.5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7"/>
  <sheetViews>
    <sheetView workbookViewId="0"/>
  </sheetViews>
  <sheetFormatPr defaultRowHeight="14.5" x14ac:dyDescent="0.35"/>
  <cols>
    <col min="1" max="1" width="7" customWidth="1"/>
    <col min="2" max="2" width="48" customWidth="1"/>
    <col min="3" max="3" width="22" customWidth="1"/>
    <col min="4" max="4" width="44" customWidth="1"/>
  </cols>
  <sheetData>
    <row r="1" spans="1:4" ht="19" x14ac:dyDescent="0.4">
      <c r="A1" s="1" t="s">
        <v>136</v>
      </c>
    </row>
    <row r="2" spans="1:4" x14ac:dyDescent="0.35">
      <c r="A2" s="2" t="s">
        <v>137</v>
      </c>
    </row>
    <row r="4" spans="1:4" x14ac:dyDescent="0.35">
      <c r="A4" s="6" t="s">
        <v>138</v>
      </c>
      <c r="B4" s="6" t="s">
        <v>139</v>
      </c>
      <c r="C4" s="6" t="s">
        <v>29</v>
      </c>
      <c r="D4" s="6" t="s">
        <v>140</v>
      </c>
    </row>
    <row r="5" spans="1:4" x14ac:dyDescent="0.35">
      <c r="A5" s="12">
        <v>5</v>
      </c>
      <c r="B5" s="13" t="s">
        <v>141</v>
      </c>
      <c r="C5" s="14" t="s">
        <v>39</v>
      </c>
      <c r="D5" s="13" t="s">
        <v>142</v>
      </c>
    </row>
    <row r="6" spans="1:4" x14ac:dyDescent="0.35">
      <c r="A6" s="12">
        <v>10</v>
      </c>
      <c r="B6" s="13" t="s">
        <v>143</v>
      </c>
      <c r="C6" s="14" t="s">
        <v>37</v>
      </c>
      <c r="D6" s="13" t="s">
        <v>144</v>
      </c>
    </row>
    <row r="7" spans="1:4" x14ac:dyDescent="0.35">
      <c r="A7" s="12">
        <v>10</v>
      </c>
      <c r="B7" s="13" t="s">
        <v>145</v>
      </c>
      <c r="C7" s="14" t="s">
        <v>39</v>
      </c>
      <c r="D7" s="13" t="s">
        <v>146</v>
      </c>
    </row>
    <row r="8" spans="1:4" x14ac:dyDescent="0.35">
      <c r="A8" s="12">
        <v>15</v>
      </c>
      <c r="B8" s="13" t="s">
        <v>147</v>
      </c>
      <c r="C8" s="14" t="s">
        <v>39</v>
      </c>
      <c r="D8" s="13" t="s">
        <v>148</v>
      </c>
    </row>
    <row r="9" spans="1:4" x14ac:dyDescent="0.35">
      <c r="A9" s="12">
        <v>10</v>
      </c>
      <c r="B9" s="13" t="s">
        <v>149</v>
      </c>
      <c r="C9" s="14" t="s">
        <v>39</v>
      </c>
      <c r="D9" s="13" t="s">
        <v>150</v>
      </c>
    </row>
    <row r="10" spans="1:4" x14ac:dyDescent="0.35">
      <c r="A10" s="12">
        <v>10</v>
      </c>
      <c r="B10" s="13" t="s">
        <v>151</v>
      </c>
      <c r="C10" s="14" t="s">
        <v>41</v>
      </c>
      <c r="D10" s="13" t="s">
        <v>152</v>
      </c>
    </row>
    <row r="11" spans="1:4" x14ac:dyDescent="0.35">
      <c r="A11" s="15">
        <f>SUM(A5:A10)</f>
        <v>60</v>
      </c>
      <c r="B11" s="4" t="s">
        <v>153</v>
      </c>
    </row>
    <row r="13" spans="1:4" x14ac:dyDescent="0.35">
      <c r="A13" s="6" t="s">
        <v>154</v>
      </c>
      <c r="B13" s="6" t="s">
        <v>155</v>
      </c>
      <c r="C13" s="6" t="s">
        <v>154</v>
      </c>
      <c r="D13" s="6" t="s">
        <v>71</v>
      </c>
    </row>
    <row r="14" spans="1:4" ht="25" x14ac:dyDescent="0.35">
      <c r="B14" s="4" t="s">
        <v>15</v>
      </c>
      <c r="D14" s="8" t="s">
        <v>16</v>
      </c>
    </row>
    <row r="15" spans="1:4" x14ac:dyDescent="0.35">
      <c r="B15" s="4" t="s">
        <v>156</v>
      </c>
      <c r="D15" s="8" t="s">
        <v>157</v>
      </c>
    </row>
    <row r="16" spans="1:4" x14ac:dyDescent="0.35">
      <c r="B16" s="4" t="s">
        <v>158</v>
      </c>
      <c r="D16" s="8" t="s">
        <v>159</v>
      </c>
    </row>
    <row r="17" spans="2:4" x14ac:dyDescent="0.35">
      <c r="B17" s="4" t="s">
        <v>160</v>
      </c>
      <c r="D17" s="8" t="s">
        <v>161</v>
      </c>
    </row>
  </sheetData>
  <pageMargins left="0.75" right="0.75" top="1" bottom="1" header="0.5" footer="0.5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9"/>
  <sheetViews>
    <sheetView workbookViewId="0"/>
  </sheetViews>
  <sheetFormatPr defaultRowHeight="14.5" x14ac:dyDescent="0.35"/>
  <cols>
    <col min="1" max="1" width="22" customWidth="1"/>
    <col min="2" max="2" width="34" customWidth="1"/>
    <col min="3" max="3" width="90" customWidth="1"/>
  </cols>
  <sheetData>
    <row r="1" spans="1:3" ht="19" x14ac:dyDescent="0.4">
      <c r="A1" s="1" t="s">
        <v>162</v>
      </c>
    </row>
    <row r="2" spans="1:3" x14ac:dyDescent="0.35">
      <c r="A2" s="2" t="s">
        <v>163</v>
      </c>
    </row>
    <row r="4" spans="1:3" x14ac:dyDescent="0.35">
      <c r="A4" s="6" t="s">
        <v>164</v>
      </c>
      <c r="B4" s="6" t="s">
        <v>165</v>
      </c>
      <c r="C4" s="6" t="s">
        <v>166</v>
      </c>
    </row>
    <row r="5" spans="1:3" ht="37.5" x14ac:dyDescent="0.35">
      <c r="A5" s="11" t="s">
        <v>167</v>
      </c>
      <c r="B5" s="13" t="s">
        <v>168</v>
      </c>
      <c r="C5" s="13" t="s">
        <v>169</v>
      </c>
    </row>
    <row r="6" spans="1:3" ht="26" x14ac:dyDescent="0.35">
      <c r="A6" s="11" t="s">
        <v>170</v>
      </c>
      <c r="B6" s="13" t="s">
        <v>171</v>
      </c>
      <c r="C6" s="13" t="s">
        <v>172</v>
      </c>
    </row>
    <row r="7" spans="1:3" ht="25" x14ac:dyDescent="0.35">
      <c r="A7" s="11" t="s">
        <v>173</v>
      </c>
      <c r="B7" s="13" t="s">
        <v>174</v>
      </c>
      <c r="C7" s="13" t="s">
        <v>175</v>
      </c>
    </row>
    <row r="8" spans="1:3" ht="37.5" x14ac:dyDescent="0.35">
      <c r="A8" s="11" t="s">
        <v>176</v>
      </c>
      <c r="B8" s="13" t="s">
        <v>177</v>
      </c>
      <c r="C8" s="13" t="s">
        <v>178</v>
      </c>
    </row>
    <row r="9" spans="1:3" ht="25" x14ac:dyDescent="0.35">
      <c r="A9" s="11" t="s">
        <v>179</v>
      </c>
      <c r="B9" s="13" t="s">
        <v>180</v>
      </c>
      <c r="C9" s="13" t="s">
        <v>181</v>
      </c>
    </row>
  </sheetData>
  <pageMargins left="0.75" right="0.75" top="1" bottom="1" header="0.5" footer="0.5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1"/>
  <sheetViews>
    <sheetView workbookViewId="0"/>
  </sheetViews>
  <sheetFormatPr defaultRowHeight="14.5" x14ac:dyDescent="0.35"/>
  <cols>
    <col min="1" max="1" width="14" customWidth="1"/>
    <col min="2" max="2" width="22" customWidth="1"/>
    <col min="3" max="3" width="60" customWidth="1"/>
    <col min="4" max="4" width="22" customWidth="1"/>
  </cols>
  <sheetData>
    <row r="1" spans="1:4" ht="19" x14ac:dyDescent="0.4">
      <c r="A1" s="1" t="s">
        <v>182</v>
      </c>
    </row>
    <row r="2" spans="1:4" x14ac:dyDescent="0.35">
      <c r="A2" s="2" t="s">
        <v>183</v>
      </c>
    </row>
    <row r="4" spans="1:4" x14ac:dyDescent="0.35">
      <c r="A4" s="6" t="s">
        <v>164</v>
      </c>
      <c r="B4" s="6" t="s">
        <v>26</v>
      </c>
      <c r="C4" s="6" t="s">
        <v>184</v>
      </c>
      <c r="D4" s="6" t="s">
        <v>29</v>
      </c>
    </row>
    <row r="5" spans="1:4" x14ac:dyDescent="0.35">
      <c r="A5" s="13" t="s">
        <v>185</v>
      </c>
      <c r="B5" s="13" t="s">
        <v>34</v>
      </c>
      <c r="C5" s="13" t="s">
        <v>186</v>
      </c>
      <c r="D5" s="13" t="s">
        <v>37</v>
      </c>
    </row>
    <row r="6" spans="1:4" x14ac:dyDescent="0.35">
      <c r="A6" s="13" t="s">
        <v>187</v>
      </c>
      <c r="B6" s="13" t="s">
        <v>188</v>
      </c>
      <c r="C6" s="13" t="s">
        <v>189</v>
      </c>
      <c r="D6" s="13" t="s">
        <v>190</v>
      </c>
    </row>
    <row r="7" spans="1:4" x14ac:dyDescent="0.35">
      <c r="A7" s="13" t="s">
        <v>191</v>
      </c>
      <c r="B7" s="13" t="s">
        <v>192</v>
      </c>
      <c r="C7" s="13" t="s">
        <v>193</v>
      </c>
      <c r="D7" s="13" t="s">
        <v>194</v>
      </c>
    </row>
    <row r="8" spans="1:4" ht="25" x14ac:dyDescent="0.35">
      <c r="A8" s="13" t="s">
        <v>195</v>
      </c>
      <c r="B8" s="13" t="s">
        <v>196</v>
      </c>
      <c r="C8" s="13" t="s">
        <v>197</v>
      </c>
      <c r="D8" s="13" t="s">
        <v>198</v>
      </c>
    </row>
    <row r="9" spans="1:4" x14ac:dyDescent="0.35">
      <c r="A9" s="13" t="s">
        <v>199</v>
      </c>
      <c r="B9" s="13" t="s">
        <v>57</v>
      </c>
      <c r="C9" s="13" t="s">
        <v>200</v>
      </c>
      <c r="D9" s="13" t="s">
        <v>190</v>
      </c>
    </row>
    <row r="10" spans="1:4" x14ac:dyDescent="0.35">
      <c r="A10" s="13" t="s">
        <v>201</v>
      </c>
      <c r="B10" s="13" t="s">
        <v>202</v>
      </c>
      <c r="C10" s="13" t="s">
        <v>203</v>
      </c>
      <c r="D10" s="13" t="s">
        <v>41</v>
      </c>
    </row>
    <row r="11" spans="1:4" x14ac:dyDescent="0.35">
      <c r="A11" s="13" t="s">
        <v>204</v>
      </c>
      <c r="B11" s="13" t="s">
        <v>205</v>
      </c>
      <c r="C11" s="13" t="s">
        <v>206</v>
      </c>
      <c r="D11" s="13" t="s">
        <v>190</v>
      </c>
    </row>
  </sheetData>
  <pageMargins left="0.75" right="0.75" top="1" bottom="1" header="0.5" footer="0.5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10"/>
  <sheetViews>
    <sheetView workbookViewId="0"/>
  </sheetViews>
  <sheetFormatPr defaultRowHeight="14.5" x14ac:dyDescent="0.35"/>
  <cols>
    <col min="1" max="1" width="10" customWidth="1"/>
    <col min="2" max="2" width="30" customWidth="1"/>
    <col min="3" max="3" width="50" customWidth="1"/>
    <col min="4" max="4" width="28" customWidth="1"/>
  </cols>
  <sheetData>
    <row r="1" spans="1:4" ht="19" x14ac:dyDescent="0.4">
      <c r="A1" s="1" t="s">
        <v>207</v>
      </c>
    </row>
    <row r="2" spans="1:4" x14ac:dyDescent="0.35">
      <c r="A2" s="2" t="s">
        <v>208</v>
      </c>
    </row>
    <row r="4" spans="1:4" x14ac:dyDescent="0.35">
      <c r="A4" s="6" t="s">
        <v>209</v>
      </c>
      <c r="B4" s="6" t="s">
        <v>210</v>
      </c>
      <c r="C4" s="6" t="s">
        <v>211</v>
      </c>
      <c r="D4" s="6" t="s">
        <v>212</v>
      </c>
    </row>
    <row r="5" spans="1:4" x14ac:dyDescent="0.35">
      <c r="A5" s="13" t="s">
        <v>213</v>
      </c>
      <c r="B5" s="13" t="s">
        <v>214</v>
      </c>
      <c r="C5" s="13" t="s">
        <v>215</v>
      </c>
      <c r="D5" s="13" t="s">
        <v>216</v>
      </c>
    </row>
    <row r="6" spans="1:4" x14ac:dyDescent="0.35">
      <c r="A6" s="13" t="s">
        <v>217</v>
      </c>
      <c r="B6" s="13" t="s">
        <v>218</v>
      </c>
      <c r="C6" s="13" t="s">
        <v>219</v>
      </c>
      <c r="D6" s="13" t="s">
        <v>220</v>
      </c>
    </row>
    <row r="7" spans="1:4" x14ac:dyDescent="0.35">
      <c r="A7" s="13" t="s">
        <v>221</v>
      </c>
      <c r="B7" s="13" t="s">
        <v>220</v>
      </c>
      <c r="C7" s="13" t="s">
        <v>222</v>
      </c>
      <c r="D7" s="13" t="s">
        <v>223</v>
      </c>
    </row>
    <row r="8" spans="1:4" x14ac:dyDescent="0.35">
      <c r="A8" s="13" t="s">
        <v>224</v>
      </c>
      <c r="B8" s="13" t="s">
        <v>225</v>
      </c>
      <c r="C8" s="13" t="s">
        <v>226</v>
      </c>
      <c r="D8" s="13" t="s">
        <v>223</v>
      </c>
    </row>
    <row r="9" spans="1:4" x14ac:dyDescent="0.35">
      <c r="A9" s="13" t="s">
        <v>227</v>
      </c>
      <c r="B9" s="13" t="s">
        <v>228</v>
      </c>
      <c r="C9" s="13" t="s">
        <v>229</v>
      </c>
      <c r="D9" s="13" t="s">
        <v>230</v>
      </c>
    </row>
    <row r="10" spans="1:4" x14ac:dyDescent="0.35">
      <c r="A10" s="13" t="s">
        <v>231</v>
      </c>
      <c r="B10" s="13" t="s">
        <v>232</v>
      </c>
      <c r="C10" s="13" t="s">
        <v>233</v>
      </c>
      <c r="D10" s="13" t="s">
        <v>234</v>
      </c>
    </row>
  </sheetData>
  <pageMargins left="0.75" right="0.75" top="1" bottom="1" header="0.5" footer="0.5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9"/>
  <sheetViews>
    <sheetView workbookViewId="0"/>
  </sheetViews>
  <sheetFormatPr defaultRowHeight="14.5" x14ac:dyDescent="0.35"/>
  <cols>
    <col min="1" max="1" width="20" customWidth="1"/>
    <col min="2" max="2" width="58" customWidth="1"/>
    <col min="3" max="3" width="40" customWidth="1"/>
  </cols>
  <sheetData>
    <row r="1" spans="1:3" ht="19" x14ac:dyDescent="0.4">
      <c r="A1" s="1" t="s">
        <v>235</v>
      </c>
    </row>
    <row r="2" spans="1:3" x14ac:dyDescent="0.35">
      <c r="A2" s="2" t="s">
        <v>236</v>
      </c>
    </row>
    <row r="4" spans="1:3" x14ac:dyDescent="0.35">
      <c r="A4" s="6" t="s">
        <v>237</v>
      </c>
      <c r="B4" s="6" t="s">
        <v>238</v>
      </c>
      <c r="C4" s="6" t="s">
        <v>239</v>
      </c>
    </row>
    <row r="5" spans="1:3" x14ac:dyDescent="0.35">
      <c r="A5" s="13" t="s">
        <v>240</v>
      </c>
      <c r="B5" s="13" t="s">
        <v>241</v>
      </c>
      <c r="C5" s="13" t="s">
        <v>242</v>
      </c>
    </row>
    <row r="6" spans="1:3" x14ac:dyDescent="0.35">
      <c r="A6" s="13" t="s">
        <v>243</v>
      </c>
      <c r="B6" s="13" t="s">
        <v>244</v>
      </c>
      <c r="C6" s="13" t="s">
        <v>245</v>
      </c>
    </row>
    <row r="7" spans="1:3" x14ac:dyDescent="0.35">
      <c r="A7" s="13" t="s">
        <v>246</v>
      </c>
      <c r="B7" s="13" t="s">
        <v>247</v>
      </c>
      <c r="C7" s="13" t="s">
        <v>248</v>
      </c>
    </row>
    <row r="8" spans="1:3" x14ac:dyDescent="0.35">
      <c r="A8" s="13" t="s">
        <v>249</v>
      </c>
      <c r="B8" s="13" t="s">
        <v>250</v>
      </c>
      <c r="C8" s="13" t="s">
        <v>251</v>
      </c>
    </row>
    <row r="9" spans="1:3" x14ac:dyDescent="0.35">
      <c r="A9" s="13" t="s">
        <v>252</v>
      </c>
      <c r="B9" s="13" t="s">
        <v>253</v>
      </c>
      <c r="C9" s="13" t="s">
        <v>254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How to use</vt:lpstr>
      <vt:lpstr>Onboarding plan</vt:lpstr>
      <vt:lpstr>Handoff</vt:lpstr>
      <vt:lpstr>Training plan</vt:lpstr>
      <vt:lpstr>Intake form</vt:lpstr>
      <vt:lpstr>Kickoff agenda</vt:lpstr>
      <vt:lpstr>Welcome emails</vt:lpstr>
      <vt:lpstr>Sample enterprise rollout</vt:lpstr>
      <vt:lpstr>Sample self-serve</vt:lpstr>
      <vt:lpstr>Sample client intake</vt:lpstr>
      <vt:lpstr>'How to use'!Print_Area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2026-10-19T08:02:47Z</dcterms:modified>
</cp:coreProperties>
</file>