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template-batch-2026-10-22\chatgpt-prompts-for-quiz-writing\final\"/>
    </mc:Choice>
  </mc:AlternateContent>
  <xr:revisionPtr revIDLastSave="0" documentId="13_ncr:1_{61DB962E-2396-431F-AAF4-2940A601BEEB}" xr6:coauthVersionLast="47" xr6:coauthVersionMax="47" xr10:uidLastSave="{00000000-0000-0000-0000-000000000000}"/>
  <bookViews>
    <workbookView xWindow="-110" yWindow="-110" windowWidth="19420" windowHeight="11500" xr2:uid="{00000000-000D-0000-FFFF-FFFF00000000}"/>
  </bookViews>
  <sheets>
    <sheet name="How to use" sheetId="1" r:id="rId1"/>
    <sheet name="Prompt builder" sheetId="2" r:id="rId2"/>
    <sheet name="Prompt library" sheetId="3" r:id="rId3"/>
    <sheet name="Question review" sheetId="4" r:id="rId4"/>
    <sheet name="Review checklist" sheetId="5" r:id="rId5"/>
    <sheet name="Lines" sheetId="6" r:id="rId6"/>
  </sheets>
  <calcPr calcId="181029"/>
</workbook>
</file>

<file path=xl/calcChain.xml><?xml version="1.0" encoding="utf-8"?>
<calcChain xmlns="http://schemas.openxmlformats.org/spreadsheetml/2006/main">
  <c r="J27" i="4" l="1"/>
  <c r="J26" i="4"/>
  <c r="J25" i="4"/>
  <c r="J24" i="4"/>
  <c r="J23" i="4"/>
  <c r="J22" i="4"/>
  <c r="J21" i="4"/>
  <c r="J20" i="4"/>
  <c r="J19" i="4"/>
  <c r="J18" i="4"/>
  <c r="J17" i="4"/>
  <c r="J16" i="4"/>
  <c r="J15" i="4"/>
  <c r="J14" i="4"/>
  <c r="J13" i="4"/>
  <c r="J12" i="4"/>
  <c r="J11" i="4"/>
  <c r="J10" i="4"/>
  <c r="J9" i="4"/>
  <c r="J8" i="4"/>
  <c r="C5" i="4"/>
  <c r="C4" i="4"/>
  <c r="C3" i="4"/>
  <c r="B14" i="2"/>
  <c r="B13" i="2"/>
  <c r="H10" i="2"/>
  <c r="H9" i="2"/>
  <c r="H8" i="2"/>
  <c r="H7" i="2"/>
  <c r="H6" i="2"/>
  <c r="H5" i="2"/>
  <c r="H4" i="2"/>
</calcChain>
</file>

<file path=xl/sharedStrings.xml><?xml version="1.0" encoding="utf-8"?>
<sst xmlns="http://schemas.openxmlformats.org/spreadsheetml/2006/main" count="216" uniqueCount="192">
  <si>
    <t>Quiz prompt builder (v1.1)</t>
  </si>
  <si>
    <t>Yellow cells are yours to fill in. Grey cells work themselves out.</t>
  </si>
  <si>
    <t>Part</t>
  </si>
  <si>
    <t>What to do</t>
  </si>
  <si>
    <t>1. Fill in the builder</t>
  </si>
  <si>
    <t>Say who the learners are, the learning objective, how many questions, the type and level. Paste the source material: the procedure, policy or lesson the questions must come from.</t>
  </si>
  <si>
    <t>2. Copy the prompt</t>
  </si>
  <si>
    <t>The grey box assembles a prompt you can paste into ChatGPT, Claude, Gemini or Copilot. The status warns if something is missing or the source is too long.</t>
  </si>
  <si>
    <t>3. Paste the questions back</t>
  </si>
  <si>
    <t>Copy each multiple-choice question into the Question review tab: the stem, options A to D and the correct letter.</t>
  </si>
  <si>
    <t>4. Make the two judgements</t>
  </si>
  <si>
    <t>Review all ten checklist items yourself. H and I record only accuracy and objective alignment. Formula prompts find selected text patterns; they do not establish one defensible answer, plausible alternatives, accessibility or overall quality.</t>
  </si>
  <si>
    <t>5. Fix what's flagged</t>
  </si>
  <si>
    <t>The review flags all or none of the above, negative stems, duplicate options, an answer that is the longest option, and correct answers bunched on some letters.</t>
  </si>
  <si>
    <t>Prompt library</t>
  </si>
  <si>
    <t>Ten more prompts: scenario questions, better wrong answers, feedback, a second version for a question bank, a check of your questions against the objectives, and more.</t>
  </si>
  <si>
    <t>Review checklist</t>
  </si>
  <si>
    <t>Use all ten checks, including one defensible answer, plausible alternatives and factual support. Formulas flag selected patterns only. Multiple choice is supported by Question review; review other formats manually.</t>
  </si>
  <si>
    <t>Prompt builder</t>
  </si>
  <si>
    <t>Fill in the yellow cells, then copy the prompt in the grey box into ChatGPT, Claude, Gemini or Copilot.</t>
  </si>
  <si>
    <t>Learners</t>
  </si>
  <si>
    <t>Learning objective</t>
  </si>
  <si>
    <t>Number of questions</t>
  </si>
  <si>
    <t>Question type</t>
  </si>
  <si>
    <t>Multiple choice</t>
  </si>
  <si>
    <t>Level</t>
  </si>
  <si>
    <t>Apply</t>
  </si>
  <si>
    <t>Feedback for each answer</t>
  </si>
  <si>
    <t>Yes</t>
  </si>
  <si>
    <t>Spelling</t>
  </si>
  <si>
    <t>Australian English</t>
  </si>
  <si>
    <t>Source material</t>
  </si>
  <si>
    <t>Your prompt</t>
  </si>
  <si>
    <t>Status</t>
  </si>
  <si>
    <t>Ten prompts for the rest of the job. Replace the words in [square brackets].</t>
  </si>
  <si>
    <t>Prompt</t>
  </si>
  <si>
    <t>Use it to</t>
  </si>
  <si>
    <t>Copy this</t>
  </si>
  <si>
    <t>Questions from your material</t>
  </si>
  <si>
    <t>Write a quiz from a procedure, policy or lesson, using nothing else</t>
  </si>
  <si>
    <t>Use the Prompt builder tab: it assembles this prompt from your learners, objective, question type, level and source.</t>
  </si>
  <si>
    <t>Scenario questions</t>
  </si>
  <si>
    <t>Test whether people can use a rule, not recite it</t>
  </si>
  <si>
    <t>Write [5] scenario-based multiple-choice questions for [learners]. Each starts with a workplace situation of 2 or 3 sentences and asks what the person should do. Use only the source below; do not add facts. Give 4 options with one correct answer, make the wrong options mistakes a new person might really make, keep the options about the same length, and give the correct letter with one sentence of feedback per option. Source: """[paste]"""</t>
  </si>
  <si>
    <t>Better wrong answers</t>
  </si>
  <si>
    <t>Fix wrong options that are obviously wrong</t>
  </si>
  <si>
    <t>Here is a multiple-choice question for [learners]: [paste question, options and answer]. Rewrite only the three wrong options so each is a mistake a [learner] might really make, based on the source below. Keep them about the same length and grammatical form as the correct answer. Don't change the stem or the correct answer. Source: """[paste]"""</t>
  </si>
  <si>
    <t>Check my questions</t>
  </si>
  <si>
    <t>Get a second opinion before a human review</t>
  </si>
  <si>
    <t>Review these questions against the source. For each one, tell me: is the marked answer correct according to the source; could any other option also be defended; does anything in the stem or options give the answer away; does it test this objective: [objective]. Don't rewrite anything yet. Questions: [paste]. Source: """[paste]"""</t>
  </si>
  <si>
    <t>Feedback for each option</t>
  </si>
  <si>
    <t>Add feedback learners see after they answer</t>
  </si>
  <si>
    <t>For each question below, write one sentence of feedback for every option: why it is right or wrong, and which part of the source it comes from. Write to the learner as "you", in plain words. Questions: [paste]</t>
  </si>
  <si>
    <t>A second version</t>
  </si>
  <si>
    <t>Build a question bank so retakes aren't identical</t>
  </si>
  <si>
    <t>For each question below, write one parallel version that tests the same point with a different situation, different names and different numbers. Keep the same correct answer logic and the same level of difficulty. Questions: [paste]</t>
  </si>
  <si>
    <t>True or false refresher</t>
  </si>
  <si>
    <t>A quick check for a refresher or toolbox talk</t>
  </si>
  <si>
    <t>Write [10] true or false statements for [learners] from the source below, about half true and half false. Base each false statement on a real mistake, not a trick of wording, and don't use "always" or "never" as a clue. Give the answer and one sentence explaining why. Source: """[paste]"""</t>
  </si>
  <si>
    <t>Questions against objectives</t>
  </si>
  <si>
    <t>Find objectives with no question, and questions with no objective</t>
  </si>
  <si>
    <t>Here are my learning objectives and my quiz questions. Tell me which objective each question tests, which objectives have no question, and which questions don't test any objective. Objectives: [paste]. Questions: [paste]</t>
  </si>
  <si>
    <t>Move up a level</t>
  </si>
  <si>
    <t>Turn recall questions into questions about doing the job</t>
  </si>
  <si>
    <t>Rewrite these recall questions so each asks [learners] to apply the rule to a workplace situation. Keep the same fact behind each question, give 4 options with one correct answer, and give the correct letter. Questions: [paste]</t>
  </si>
  <si>
    <t>Short-answer marking guide</t>
  </si>
  <si>
    <t>Mark open answers consistently</t>
  </si>
  <si>
    <t>For each short-answer question below, write a model answer of one or two sentences, the key points a marker must see for full marks, and one common answer that should get partial marks. Questions: [paste]</t>
  </si>
  <si>
    <t>Question review</t>
  </si>
  <si>
    <t>Multiple-choice review only: 20 rows, four options. H and I record two human judgements; use the separate full checklist too. No automated flag means no tested pattern was found, not approval.</t>
  </si>
  <si>
    <t>Questions</t>
  </si>
  <si>
    <t>Correct answers</t>
  </si>
  <si>
    <t>No.</t>
  </si>
  <si>
    <t>Question (stem)</t>
  </si>
  <si>
    <t>A</t>
  </si>
  <si>
    <t>B</t>
  </si>
  <si>
    <t>C</t>
  </si>
  <si>
    <t>D</t>
  </si>
  <si>
    <t>Correct</t>
  </si>
  <si>
    <t>Accurate?</t>
  </si>
  <si>
    <t>Tests the objective?</t>
  </si>
  <si>
    <t>Check</t>
  </si>
  <si>
    <t>Q1</t>
  </si>
  <si>
    <t>Q2</t>
  </si>
  <si>
    <t>Q3</t>
  </si>
  <si>
    <t>Q4</t>
  </si>
  <si>
    <t>Q5</t>
  </si>
  <si>
    <t>Q6</t>
  </si>
  <si>
    <t>Q7</t>
  </si>
  <si>
    <t>Q8</t>
  </si>
  <si>
    <t>Q9</t>
  </si>
  <si>
    <t>Q10</t>
  </si>
  <si>
    <t>Q11</t>
  </si>
  <si>
    <t>Q12</t>
  </si>
  <si>
    <t>Q13</t>
  </si>
  <si>
    <t>Q14</t>
  </si>
  <si>
    <t>Q15</t>
  </si>
  <si>
    <t>Q16</t>
  </si>
  <si>
    <t>Q17</t>
  </si>
  <si>
    <t>Q18</t>
  </si>
  <si>
    <t>Q19</t>
  </si>
  <si>
    <t>Q20</t>
  </si>
  <si>
    <t>What to check in every question a chatbot writes, and how to fix it.</t>
  </si>
  <si>
    <t>Why</t>
  </si>
  <si>
    <t>How to fix it</t>
  </si>
  <si>
    <t>Checked by</t>
  </si>
  <si>
    <t>The answer key is right</t>
  </si>
  <si>
    <t>Chatbots sometimes mark the wrong letter, or a correct option the source doesn't support.</t>
  </si>
  <si>
    <t>Check every marked answer against the source before anything else.</t>
  </si>
  <si>
    <t>You</t>
  </si>
  <si>
    <t>Every fact is in the source</t>
  </si>
  <si>
    <t>When the source is thin, chatbots fill the gap with plausible facts.</t>
  </si>
  <si>
    <t>Trace each fact in the question and the options back to the source. Delete anything you can't.</t>
  </si>
  <si>
    <t>It tests the objective</t>
  </si>
  <si>
    <t>Easy-to-write recall questions crowd out the ones about doing the job.</t>
  </si>
  <si>
    <t>Rewrite it with the 'Move up a level' prompt, or drop it.</t>
  </si>
  <si>
    <t>Only one answer can be defended</t>
  </si>
  <si>
    <t>A second defensible option punishes the learners who think hardest.</t>
  </si>
  <si>
    <t>Make the wrong option clearly wrong according to the source, or change the stem.</t>
  </si>
  <si>
    <t>Wrong options are real mistakes</t>
  </si>
  <si>
    <t>Silly options make the answer obvious.</t>
  </si>
  <si>
    <t>Use the 'Better wrong answers' prompt.</t>
  </si>
  <si>
    <t>No all or none of the above</t>
  </si>
  <si>
    <t>Learners can answer by spotting two true options, without knowing the content.</t>
  </si>
  <si>
    <t>Replace it with a real mistake.</t>
  </si>
  <si>
    <t>Template prompt + human review</t>
  </si>
  <si>
    <t>No negative stems</t>
  </si>
  <si>
    <t>'Which is NOT' questions get misread under time pressure.</t>
  </si>
  <si>
    <t>Ask for the correct action instead.</t>
  </si>
  <si>
    <t>The answer isn't the longest option</t>
  </si>
  <si>
    <t>The most detailed option is often the right one, and test-wise learners know it.</t>
  </si>
  <si>
    <t>Shorten the answer or lengthen the others.</t>
  </si>
  <si>
    <t>Correct answers are spread across A to D</t>
  </si>
  <si>
    <t>Chatbots tend to put the answer in the same few positions, even when asked not to.</t>
  </si>
  <si>
    <t>Shuffle the options and update the answer key.</t>
  </si>
  <si>
    <t>No two options are the same</t>
  </si>
  <si>
    <t>Duplicates leave only three real choices.</t>
  </si>
  <si>
    <t>Replace the duplicate with another real mistake.</t>
  </si>
  <si>
    <t>type|Multiple choice</t>
  </si>
  <si>
    <t>multiple-choice questions</t>
  </si>
  <si>
    <t>type|Scenario multiple choice</t>
  </si>
  <si>
    <t>scenario-based multiple-choice questions</t>
  </si>
  <si>
    <t>type|True or false</t>
  </si>
  <si>
    <t>true or false statements</t>
  </si>
  <si>
    <t>type|Short answer</t>
  </si>
  <si>
    <t>short-answer questions</t>
  </si>
  <si>
    <t>ground</t>
  </si>
  <si>
    <t>Use only the source material below. Do not add facts that are not in it. If the source doesn't cover something, leave it out.</t>
  </si>
  <si>
    <t>stem|Remember</t>
  </si>
  <si>
    <t>Ask about the facts and steps in the source, in plain words.</t>
  </si>
  <si>
    <t>stem|Understand</t>
  </si>
  <si>
    <t>Ask learners to explain or pick the reason behind a step, not repeat its wording.</t>
  </si>
  <si>
    <t>stem|Apply</t>
  </si>
  <si>
    <t>Write a short scenario or a direct question (the stem). Ask about applying the source to a real situation, not recalling a definition.</t>
  </si>
  <si>
    <t>stem|Analyse</t>
  </si>
  <si>
    <t>Describe a situation where something went wrong, and ask what caused it or what to do first.</t>
  </si>
  <si>
    <t>stemtype|Scenario multiple choice</t>
  </si>
  <si>
    <t>Start each question with a workplace scenario of 2 or 3 sentences, then ask what the person should do.</t>
  </si>
  <si>
    <t>opt|True or false</t>
  </si>
  <si>
    <t>Make each statement clearly true or clearly false according to the source, with roughly half of each.</t>
  </si>
  <si>
    <t>opt|Short answer</t>
  </si>
  <si>
    <t>Give a model answer of one or two sentences, and the key points a marker should look for.</t>
  </si>
  <si>
    <t>dis|True or false</t>
  </si>
  <si>
    <t>Base each false statement on a mistake a learner might really make, not on a trick of wording.</t>
  </si>
  <si>
    <t>bad|True or false</t>
  </si>
  <si>
    <t>Don't use words such as "always" or "never" to signal the answer.</t>
  </si>
  <si>
    <t>spread|True or false</t>
  </si>
  <si>
    <t>Mix true and false statements in no fixed pattern.</t>
  </si>
  <si>
    <t>fb|Yes|True or false</t>
  </si>
  <si>
    <t>After each statement, give the answer and one sentence explaining why, with the part of the source it comes from.</t>
  </si>
  <si>
    <t>fb|Yes|Short answer</t>
  </si>
  <si>
    <t>After each question, say which part of the source the answer comes from.</t>
  </si>
  <si>
    <t>opt|Multiple choice</t>
  </si>
  <si>
    <t>Give 4 options (A to D) with exactly one correct answer.</t>
  </si>
  <si>
    <t>opt|Scenario multiple choice</t>
  </si>
  <si>
    <t>dis|Multiple choice</t>
  </si>
  <si>
    <t>Make the 3 wrong options mistakes a learner might really make. Keep all options about the same length and in the same grammatical form.</t>
  </si>
  <si>
    <t>dis|Scenario multiple choice</t>
  </si>
  <si>
    <t>bad|Multiple choice</t>
  </si>
  <si>
    <t>Don't use "all of the above", "none of the above", or negative stems such as "Which is NOT".</t>
  </si>
  <si>
    <t>bad|Scenario multiple choice</t>
  </si>
  <si>
    <t>spread|Multiple choice</t>
  </si>
  <si>
    <t>Spread the correct answers across A, B, C and D.</t>
  </si>
  <si>
    <t>spread|Scenario multiple choice</t>
  </si>
  <si>
    <t>fb|Yes|Multiple choice</t>
  </si>
  <si>
    <t>After the options, give the correct letter and one sentence of feedback for each option, explaining why it is right or wrong, with the part of the source it comes from.</t>
  </si>
  <si>
    <t>fb|Yes|Scenario multiple choice</t>
  </si>
  <si>
    <t>fb|No|Multiple choice</t>
  </si>
  <si>
    <t>At the end, give an answer key.</t>
  </si>
  <si>
    <t>fb|No|Scenario multiple choice</t>
  </si>
  <si>
    <t>fb|No|True or false</t>
  </si>
  <si>
    <t>fb|No|Short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</si>
</sst>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9"/>
      <color rgb="FF1A1A1A"/>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top style="thin">
        <color rgb="FFC9CED8"/>
      </top>
      <bottom style="thin">
        <color rgb="FFC9CED8"/>
      </bottom>
      <diagonal/>
    </border>
    <border>
      <left/>
      <right style="thin">
        <color rgb="FFC9CED8"/>
      </right>
      <top style="thin">
        <color rgb="FFC9CED8"/>
      </top>
      <bottom style="thin">
        <color rgb="FFC9CED8"/>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xf>
    <xf numFmtId="0" fontId="6" fillId="3" borderId="1" xfId="0" applyFont="1" applyFill="1" applyBorder="1" applyAlignment="1">
      <alignment vertical="top" wrapText="1"/>
    </xf>
    <xf numFmtId="0" fontId="6" fillId="4" borderId="1" xfId="0" applyFont="1" applyFill="1" applyBorder="1" applyAlignment="1">
      <alignment vertical="top" wrapText="1"/>
    </xf>
    <xf numFmtId="0" fontId="4" fillId="4" borderId="1" xfId="0" applyFont="1" applyFill="1" applyBorder="1" applyAlignment="1">
      <alignment vertical="top" wrapText="1"/>
    </xf>
    <xf numFmtId="0" fontId="0" fillId="0" borderId="2" xfId="0" applyBorder="1"/>
    <xf numFmtId="0" fontId="0" fillId="0" borderId="3" xfId="0" applyBorder="1"/>
    <xf numFmtId="0" fontId="5" fillId="3" borderId="1" xfId="0" applyFont="1" applyFill="1" applyBorder="1" applyAlignment="1">
      <alignment vertical="top" wrapText="1"/>
    </xf>
    <xf numFmtId="0" fontId="5" fillId="4" borderId="1" xfId="0" applyFont="1" applyFill="1" applyBorder="1" applyAlignment="1">
      <alignment vertical="top" wrapText="1"/>
    </xf>
    <xf numFmtId="0" fontId="4" fillId="0" borderId="1" xfId="0" applyFont="1" applyBorder="1" applyAlignment="1">
      <alignment vertical="top"/>
    </xf>
    <xf numFmtId="0" fontId="5" fillId="0" borderId="1" xfId="0" applyFont="1" applyBorder="1" applyAlignment="1">
      <alignment vertical="top"/>
    </xf>
  </cellXfs>
  <cellStyles count="1">
    <cellStyle name="Normal" xfId="0" builtinId="0"/>
  </cellStyles>
  <dxfs count="7">
    <dxf>
      <fill>
        <patternFill>
          <bgColor rgb="FFFCE1C4"/>
        </patternFill>
      </fill>
    </dxf>
    <dxf>
      <fill>
        <patternFill>
          <bgColor rgb="FFE3F1E7"/>
        </patternFill>
      </fill>
    </dxf>
    <dxf>
      <fill>
        <patternFill>
          <bgColor rgb="FFFCE1C4"/>
        </patternFill>
      </fill>
    </dxf>
    <dxf>
      <fill>
        <patternFill>
          <bgColor rgb="FFE3F1E7"/>
        </patternFill>
      </fill>
    </dxf>
    <dxf>
      <fill>
        <patternFill>
          <bgColor rgb="FFFCE1C4"/>
        </patternFill>
      </fill>
    </dxf>
    <dxf>
      <fill>
        <patternFill>
          <bgColor rgb="FFFCE1C4"/>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20" customWidth="1"/>
    <col min="2" max="2" width="112" customWidth="1"/>
  </cols>
  <sheetData>
    <row r="1" spans="1:2" ht="19" x14ac:dyDescent="0.4">
      <c r="A1" s="1" t="s">
        <v>0</v>
      </c>
    </row>
    <row r="2" spans="1:2" x14ac:dyDescent="0.35">
      <c r="A2" s="2" t="s">
        <v>1</v>
      </c>
    </row>
    <row r="4" spans="1:2" x14ac:dyDescent="0.35">
      <c r="A4" s="3" t="s">
        <v>2</v>
      </c>
      <c r="B4" s="3" t="s">
        <v>3</v>
      </c>
    </row>
    <row r="5" spans="1:2" ht="20" customHeight="1" x14ac:dyDescent="0.35">
      <c r="A5" s="4" t="s">
        <v>4</v>
      </c>
      <c r="B5" s="5" t="s">
        <v>5</v>
      </c>
    </row>
    <row r="6" spans="1:2" ht="20" customHeight="1" x14ac:dyDescent="0.35">
      <c r="A6" s="4" t="s">
        <v>6</v>
      </c>
      <c r="B6" s="5" t="s">
        <v>7</v>
      </c>
    </row>
    <row r="7" spans="1:2" ht="20" customHeight="1" x14ac:dyDescent="0.35">
      <c r="A7" s="4" t="s">
        <v>8</v>
      </c>
      <c r="B7" s="5" t="s">
        <v>9</v>
      </c>
    </row>
    <row r="8" spans="1:2" ht="20" customHeight="1" x14ac:dyDescent="0.35">
      <c r="A8" s="4" t="s">
        <v>10</v>
      </c>
      <c r="B8" s="5" t="s">
        <v>11</v>
      </c>
    </row>
    <row r="9" spans="1:2" ht="20" customHeight="1" x14ac:dyDescent="0.35">
      <c r="A9" s="4" t="s">
        <v>12</v>
      </c>
      <c r="B9" s="5" t="s">
        <v>13</v>
      </c>
    </row>
    <row r="10" spans="1:2" ht="20" customHeight="1" x14ac:dyDescent="0.35">
      <c r="A10" s="4" t="s">
        <v>14</v>
      </c>
      <c r="B10" s="5" t="s">
        <v>15</v>
      </c>
    </row>
    <row r="11" spans="1:2" ht="20" customHeight="1" x14ac:dyDescent="0.35">
      <c r="A11" s="4" t="s">
        <v>16</v>
      </c>
      <c r="B11" s="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
  <sheetViews>
    <sheetView workbookViewId="0"/>
  </sheetViews>
  <sheetFormatPr defaultRowHeight="14.5" x14ac:dyDescent="0.35"/>
  <cols>
    <col min="1" max="1" width="26" customWidth="1"/>
    <col min="2" max="6" width="22" customWidth="1"/>
    <col min="8" max="8" width="13" hidden="1" customWidth="1"/>
  </cols>
  <sheetData>
    <row r="1" spans="1:8" ht="19" x14ac:dyDescent="0.4">
      <c r="A1" s="1" t="s">
        <v>18</v>
      </c>
    </row>
    <row r="2" spans="1:8" x14ac:dyDescent="0.35">
      <c r="A2" s="2" t="s">
        <v>19</v>
      </c>
    </row>
    <row r="4" spans="1:8" ht="20" customHeight="1" x14ac:dyDescent="0.35">
      <c r="A4" s="6" t="s">
        <v>20</v>
      </c>
      <c r="B4" s="12"/>
      <c r="C4" s="10"/>
      <c r="D4" s="10"/>
      <c r="E4" s="10"/>
      <c r="F4" s="11"/>
      <c r="H4" t="str">
        <f>IF(IFERROR(VLOOKUP("stem|"&amp;$B$8,Lines!$A$1:$B$31,2,FALSE),"")="","",CHAR(10)&amp;"- "&amp;IFERROR(VLOOKUP("stem|"&amp;$B$8,Lines!$A$1:$B$31,2,FALSE),""))</f>
        <v xml:space="preserve">
- Write a short scenario or a direct question (the stem). Ask about applying the source to a real situation, not recalling a definition.</v>
      </c>
    </row>
    <row r="5" spans="1:8" ht="29.4" customHeight="1" x14ac:dyDescent="0.35">
      <c r="A5" s="6" t="s">
        <v>21</v>
      </c>
      <c r="B5" s="12"/>
      <c r="C5" s="10"/>
      <c r="D5" s="10"/>
      <c r="E5" s="10"/>
      <c r="F5" s="11"/>
      <c r="H5" t="str">
        <f>IF(IFERROR(VLOOKUP("stemtype|"&amp;$B$7,Lines!$A$1:$B$31,2,FALSE),"")="","",CHAR(10)&amp;"- "&amp;IFERROR(VLOOKUP("stemtype|"&amp;$B$7,Lines!$A$1:$B$31,2,FALSE),""))</f>
        <v/>
      </c>
    </row>
    <row r="6" spans="1:8" ht="20" customHeight="1" x14ac:dyDescent="0.35">
      <c r="A6" s="6" t="s">
        <v>22</v>
      </c>
      <c r="B6" s="12">
        <v>5</v>
      </c>
      <c r="C6" s="10"/>
      <c r="D6" s="10"/>
      <c r="E6" s="10"/>
      <c r="F6" s="11"/>
      <c r="H6" t="str">
        <f>IF(IFERROR(VLOOKUP("opt|"&amp;$B$7,Lines!$A$1:$B$31,2,FALSE),"")="","",CHAR(10)&amp;"- "&amp;IFERROR(VLOOKUP("opt|"&amp;$B$7,Lines!$A$1:$B$31,2,FALSE),""))</f>
        <v xml:space="preserve">
- Give 4 options (A to D) with exactly one correct answer.</v>
      </c>
    </row>
    <row r="7" spans="1:8" ht="20" customHeight="1" x14ac:dyDescent="0.35">
      <c r="A7" s="6" t="s">
        <v>23</v>
      </c>
      <c r="B7" s="12" t="s">
        <v>24</v>
      </c>
      <c r="C7" s="10"/>
      <c r="D7" s="10"/>
      <c r="E7" s="10"/>
      <c r="F7" s="11"/>
      <c r="H7" t="str">
        <f>IF(IFERROR(VLOOKUP("dis|"&amp;$B$7,Lines!$A$1:$B$31,2,FALSE),"")="","",CHAR(10)&amp;"- "&amp;IFERROR(VLOOKUP("dis|"&amp;$B$7,Lines!$A$1:$B$31,2,FALSE),""))</f>
        <v xml:space="preserve">
- Make the 3 wrong options mistakes a learner might really make. Keep all options about the same length and in the same grammatical form.</v>
      </c>
    </row>
    <row r="8" spans="1:8" ht="20" customHeight="1" x14ac:dyDescent="0.35">
      <c r="A8" s="6" t="s">
        <v>25</v>
      </c>
      <c r="B8" s="12" t="s">
        <v>26</v>
      </c>
      <c r="C8" s="10"/>
      <c r="D8" s="10"/>
      <c r="E8" s="10"/>
      <c r="F8" s="11"/>
      <c r="H8" t="str">
        <f>IF(IFERROR(VLOOKUP("bad|"&amp;$B$7,Lines!$A$1:$B$31,2,FALSE),"")="","",CHAR(10)&amp;"- "&amp;IFERROR(VLOOKUP("bad|"&amp;$B$7,Lines!$A$1:$B$31,2,FALSE),""))</f>
        <v xml:space="preserve">
- Don't use "all of the above", "none of the above", or negative stems such as "Which is NOT".</v>
      </c>
    </row>
    <row r="9" spans="1:8" ht="20" customHeight="1" x14ac:dyDescent="0.35">
      <c r="A9" s="6" t="s">
        <v>27</v>
      </c>
      <c r="B9" s="12" t="s">
        <v>28</v>
      </c>
      <c r="C9" s="10"/>
      <c r="D9" s="10"/>
      <c r="E9" s="10"/>
      <c r="F9" s="11"/>
      <c r="H9" t="str">
        <f>IF(IFERROR(VLOOKUP("spread|"&amp;$B$7,Lines!$A$1:$B$31,2,FALSE),"")="","",CHAR(10)&amp;"- "&amp;IFERROR(VLOOKUP("spread|"&amp;$B$7,Lines!$A$1:$B$31,2,FALSE),""))</f>
        <v xml:space="preserve">
- Spread the correct answers across A, B, C and D.</v>
      </c>
    </row>
    <row r="10" spans="1:8" ht="20" customHeight="1" x14ac:dyDescent="0.35">
      <c r="A10" s="6" t="s">
        <v>29</v>
      </c>
      <c r="B10" s="12" t="s">
        <v>30</v>
      </c>
      <c r="C10" s="10"/>
      <c r="D10" s="10"/>
      <c r="E10" s="10"/>
      <c r="F10" s="11"/>
      <c r="H10" t="str">
        <f>IF(IFERROR(VLOOKUP("fb|"&amp;$B$9&amp;"|"&amp;$B$7,Lines!$A$1:$B$31,2,FALSE),"")="","",CHAR(10)&amp;"- "&amp;IFERROR(VLOOKUP("fb|"&amp;$B$9&amp;"|"&amp;$B$7,Lines!$A$1:$B$31,2,FALSE),""))</f>
        <v xml:space="preserve">
- After the options, give the correct letter and one sentence of feedback for each option, explaining why it is right or wrong, with the part of the source it comes from.</v>
      </c>
    </row>
    <row r="11" spans="1:8" ht="126.65" customHeight="1" x14ac:dyDescent="0.35">
      <c r="A11" s="6" t="s">
        <v>31</v>
      </c>
      <c r="B11" s="12"/>
      <c r="C11" s="10"/>
      <c r="D11" s="10"/>
      <c r="E11" s="10"/>
      <c r="F11" s="11"/>
    </row>
    <row r="13" spans="1:8" ht="272.64999999999998" customHeight="1" x14ac:dyDescent="0.35">
      <c r="A13" s="6" t="s">
        <v>32</v>
      </c>
      <c r="B13" s="13" t="str">
        <f>IF(OR(NOT(ISNUMBER($B$6)),IFERROR(OR($B$6&lt;1,$B$6&gt;20,MOD($B$6,1)&lt;&gt;0),TRUE),COUNTIF(Lines!$A$1:$A$31,"type|"&amp;$B$7)&lt;&gt;1,COUNTIF(Lines!$A$1:$A$31,"stem|"&amp;$B$8)&lt;&gt;1,AND($B$9&lt;&gt;"Yes",$B$9&lt;&gt;"No"),TRIM($B$10)="",LEN($B$11)&gt;24000),"",IF(OR(TRIM($B$4)="",TRIM($B$5)="",TRIM($B$11)="",NOT(ISNUMBER($B$6))),"","You are an experienced workplace trainer writing quiz questions for "&amp;TRIM($B$4)&amp;"."&amp;CHAR(10)&amp;CHAR(10)&amp;"Write "&amp;$B$6&amp;" "&amp;IFERROR(VLOOKUP("type|"&amp;$B$7,Lines!$A$1:$B$31,2,FALSE),"")&amp;" that check this learning objective: "&amp;TRIM($B$5)&amp;CHAR(10)&amp;CHAR(10)&amp;IFERROR(VLOOKUP("ground",Lines!$A$1:$B$31,2,FALSE),"")&amp;CHAR(10)&amp;CHAR(10)&amp;"For each question:"&amp;H4&amp;H5&amp;H6&amp;H7&amp;H8&amp;H9&amp;H10&amp;CHAR(10)&amp;CHAR(10)&amp;"Use "&amp;$B$10&amp;"."&amp;CHAR(10)&amp;CHAR(10)&amp;"Source material:"&amp;CHAR(10)&amp;""""""""&amp;CHAR(10)&amp;TRIM($B$11)&amp;CHAR(10)&amp;""""""""))</f>
        <v/>
      </c>
      <c r="C13" s="10"/>
      <c r="D13" s="10"/>
      <c r="E13" s="10"/>
      <c r="F13" s="11"/>
    </row>
    <row r="14" spans="1:8" x14ac:dyDescent="0.35">
      <c r="A14" s="6" t="s">
        <v>33</v>
      </c>
      <c r="B14" s="9" t="str">
        <f>IF(TRIM(B11)="","Paste your source material.",IF(TRIM(B5)="","Add the learning objective.",IF(TRIM(B4)="","Say who the learners are.",IF(LEN(B11)&gt;24000,"Split source material into shorter parts.",IF(OR(NOT(ISNUMBER($B$6)),IFERROR(OR($B$6&lt;1,$B$6&gt;20,MOD($B$6,1)&lt;&gt;0),TRUE),COUNTIF(Lines!$A$1:$A$31,"type|"&amp;$B$7)&lt;&gt;1,COUNTIF(Lines!$A$1:$A$31,"stem|"&amp;$B$8)&lt;&gt;1,AND($B$9&lt;&gt;"Yes",$B$9&lt;&gt;"No"),TRIM($B$10)="",LEN($B$11)&gt;24000),"Check number (1–20 whole), type, level, feedback and spelling.","Ready to copy; review the output")))))</f>
        <v>Paste your source material.</v>
      </c>
      <c r="C14" s="10"/>
      <c r="D14" s="10"/>
      <c r="E14" s="10"/>
      <c r="F14" s="11"/>
    </row>
  </sheetData>
  <mergeCells count="10">
    <mergeCell ref="B14:F14"/>
    <mergeCell ref="B8:F8"/>
    <mergeCell ref="B9:F9"/>
    <mergeCell ref="B13:F13"/>
    <mergeCell ref="B4:F4"/>
    <mergeCell ref="B7:F7"/>
    <mergeCell ref="B6:F6"/>
    <mergeCell ref="B10:F10"/>
    <mergeCell ref="B11:F11"/>
    <mergeCell ref="B5:F5"/>
  </mergeCells>
  <conditionalFormatting sqref="B14">
    <cfRule type="expression" dxfId="6" priority="1">
      <formula>$B$14="Ready to copy"</formula>
    </cfRule>
    <cfRule type="expression" dxfId="5" priority="2">
      <formula>$B$14&lt;&gt;"Ready to copy"</formula>
    </cfRule>
  </conditionalFormatting>
  <dataValidations count="4">
    <dataValidation type="list" allowBlank="1" sqref="B7" xr:uid="{00000000-0002-0000-0100-000000000000}">
      <formula1>"Multiple choice,Scenario multiple choice,True or false,Short answer"</formula1>
    </dataValidation>
    <dataValidation type="list" allowBlank="1" sqref="B8" xr:uid="{00000000-0002-0000-0100-000001000000}">
      <formula1>"Remember,Understand,Apply,Analyse"</formula1>
    </dataValidation>
    <dataValidation type="list" allowBlank="1" sqref="B9" xr:uid="{00000000-0002-0000-0100-000002000000}">
      <formula1>"Yes,No"</formula1>
    </dataValidation>
    <dataValidation type="list" allowBlank="1" sqref="B10" xr:uid="{00000000-0002-0000-0100-000003000000}">
      <formula1>"Australian English,British English,American English"</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heetViews>
  <sheetFormatPr defaultRowHeight="14.5" x14ac:dyDescent="0.35"/>
  <cols>
    <col min="1" max="1" width="24" customWidth="1"/>
    <col min="2" max="2" width="34" customWidth="1"/>
    <col min="3" max="3" width="96" customWidth="1"/>
  </cols>
  <sheetData>
    <row r="1" spans="1:3" ht="19" x14ac:dyDescent="0.4">
      <c r="A1" s="1" t="s">
        <v>14</v>
      </c>
    </row>
    <row r="2" spans="1:3" x14ac:dyDescent="0.35">
      <c r="A2" s="2" t="s">
        <v>34</v>
      </c>
    </row>
    <row r="4" spans="1:3" x14ac:dyDescent="0.35">
      <c r="A4" s="3" t="s">
        <v>35</v>
      </c>
      <c r="B4" s="3" t="s">
        <v>36</v>
      </c>
      <c r="C4" s="3" t="s">
        <v>37</v>
      </c>
    </row>
    <row r="5" spans="1:3" ht="80" customHeight="1" x14ac:dyDescent="0.35">
      <c r="A5" s="4" t="s">
        <v>38</v>
      </c>
      <c r="B5" s="5" t="s">
        <v>39</v>
      </c>
      <c r="C5" s="5" t="s">
        <v>40</v>
      </c>
    </row>
    <row r="6" spans="1:3" ht="80" customHeight="1" x14ac:dyDescent="0.35">
      <c r="A6" s="4" t="s">
        <v>41</v>
      </c>
      <c r="B6" s="5" t="s">
        <v>42</v>
      </c>
      <c r="C6" s="5" t="s">
        <v>43</v>
      </c>
    </row>
    <row r="7" spans="1:3" ht="80" customHeight="1" x14ac:dyDescent="0.35">
      <c r="A7" s="4" t="s">
        <v>44</v>
      </c>
      <c r="B7" s="5" t="s">
        <v>45</v>
      </c>
      <c r="C7" s="5" t="s">
        <v>46</v>
      </c>
    </row>
    <row r="8" spans="1:3" ht="80" customHeight="1" x14ac:dyDescent="0.35">
      <c r="A8" s="4" t="s">
        <v>47</v>
      </c>
      <c r="B8" s="5" t="s">
        <v>48</v>
      </c>
      <c r="C8" s="5" t="s">
        <v>49</v>
      </c>
    </row>
    <row r="9" spans="1:3" ht="80" customHeight="1" x14ac:dyDescent="0.35">
      <c r="A9" s="4" t="s">
        <v>50</v>
      </c>
      <c r="B9" s="5" t="s">
        <v>51</v>
      </c>
      <c r="C9" s="5" t="s">
        <v>52</v>
      </c>
    </row>
    <row r="10" spans="1:3" ht="80" customHeight="1" x14ac:dyDescent="0.35">
      <c r="A10" s="4" t="s">
        <v>53</v>
      </c>
      <c r="B10" s="5" t="s">
        <v>54</v>
      </c>
      <c r="C10" s="5" t="s">
        <v>55</v>
      </c>
    </row>
    <row r="11" spans="1:3" ht="80" customHeight="1" x14ac:dyDescent="0.35">
      <c r="A11" s="4" t="s">
        <v>56</v>
      </c>
      <c r="B11" s="5" t="s">
        <v>57</v>
      </c>
      <c r="C11" s="5" t="s">
        <v>58</v>
      </c>
    </row>
    <row r="12" spans="1:3" ht="80" customHeight="1" x14ac:dyDescent="0.35">
      <c r="A12" s="4" t="s">
        <v>59</v>
      </c>
      <c r="B12" s="5" t="s">
        <v>60</v>
      </c>
      <c r="C12" s="5" t="s">
        <v>61</v>
      </c>
    </row>
    <row r="13" spans="1:3" ht="80" customHeight="1" x14ac:dyDescent="0.35">
      <c r="A13" s="4" t="s">
        <v>62</v>
      </c>
      <c r="B13" s="5" t="s">
        <v>63</v>
      </c>
      <c r="C13" s="5" t="s">
        <v>64</v>
      </c>
    </row>
    <row r="14" spans="1:3" ht="80" customHeight="1" x14ac:dyDescent="0.35">
      <c r="A14" s="4" t="s">
        <v>65</v>
      </c>
      <c r="B14" s="5" t="s">
        <v>66</v>
      </c>
      <c r="C14" s="5"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7"/>
  <sheetViews>
    <sheetView workbookViewId="0">
      <pane xSplit="1" ySplit="7" topLeftCell="B8" activePane="bottomRight" state="frozen"/>
      <selection pane="topRight"/>
      <selection pane="bottomLeft"/>
      <selection pane="bottomRight" activeCell="B8" sqref="B8"/>
    </sheetView>
  </sheetViews>
  <sheetFormatPr defaultRowHeight="14.5" x14ac:dyDescent="0.35"/>
  <cols>
    <col min="1" max="1" width="6" customWidth="1"/>
    <col min="2" max="2" width="40" customWidth="1"/>
    <col min="3" max="6" width="24" customWidth="1"/>
    <col min="7" max="7" width="9" customWidth="1"/>
    <col min="8" max="9" width="11" customWidth="1"/>
    <col min="10" max="10" width="34" customWidth="1"/>
  </cols>
  <sheetData>
    <row r="1" spans="1:10" ht="19" x14ac:dyDescent="0.4">
      <c r="A1" s="1" t="s">
        <v>68</v>
      </c>
    </row>
    <row r="2" spans="1:10" x14ac:dyDescent="0.35">
      <c r="A2" s="2" t="s">
        <v>69</v>
      </c>
    </row>
    <row r="3" spans="1:10" x14ac:dyDescent="0.35">
      <c r="A3" s="14" t="s">
        <v>70</v>
      </c>
      <c r="B3" s="15"/>
      <c r="C3" s="13" t="str">
        <f>IF(COUNTA($B$8:$B$27)=0,"",COUNTA($B$8:$B$27))</f>
        <v/>
      </c>
      <c r="D3" s="10"/>
      <c r="E3" s="10"/>
      <c r="F3" s="11"/>
    </row>
    <row r="4" spans="1:10" x14ac:dyDescent="0.35">
      <c r="A4" s="14" t="s">
        <v>71</v>
      </c>
      <c r="B4" s="15"/>
      <c r="C4" s="13" t="str">
        <f>IF(COUNTA($B$8:$B$27)=0,"","A "&amp;COUNTIFS($B$8:$B$27,"&lt;&gt;",$G$8:$G$27,"A")&amp;", B "&amp;COUNTIFS($B$8:$B$27,"&lt;&gt;",$G$8:$G$27,"B")&amp;", C "&amp;COUNTIFS($B$8:$B$27,"&lt;&gt;",$G$8:$G$27,"C")&amp;", D "&amp;COUNTIFS($B$8:$B$27,"&lt;&gt;",$G$8:$G$27,"D")&amp;IF(AND(COUNTA($B$8:$B$27)&gt;=4,OR(MIN(COUNTIFS($B$8:$B$27,"&lt;&gt;",$G$8:$G$27,"A"),COUNTIFS($B$8:$B$27,"&lt;&gt;",$G$8:$G$27,"B"),COUNTIFS($B$8:$B$27,"&lt;&gt;",$G$8:$G$27,"C"),COUNTIFS($B$8:$B$27,"&lt;&gt;",$G$8:$G$27,"D"))=0,MAX(COUNTIFS($B$8:$B$27,"&lt;&gt;",$G$8:$G$27,"A"),COUNTIFS($B$8:$B$27,"&lt;&gt;",$G$8:$G$27,"B"),COUNTIFS($B$8:$B$27,"&lt;&gt;",$G$8:$G$27,"C"),COUNTIFS($B$8:$B$27,"&lt;&gt;",$G$8:$G$27,"D"))&gt;COUNTA($B$8:$B$27)*0.5)),". Uneven: shuffle the options.",""))</f>
        <v/>
      </c>
      <c r="D4" s="10"/>
      <c r="E4" s="10"/>
      <c r="F4" s="11"/>
    </row>
    <row r="5" spans="1:10" x14ac:dyDescent="0.35">
      <c r="A5" s="14" t="s">
        <v>33</v>
      </c>
      <c r="B5" s="15"/>
      <c r="C5" s="9" t="str">
        <f>IF(COUNTA($B$8:$B$27)=0,"Paste the questions below",IF(AND(COUNTIFS($B$8:$B$27,"&lt;&gt;",$J$8:$J$27,"&lt;&gt;OK")=0,NOT(AND(COUNTA($B$8:$B$27)&gt;=4,OR(MIN(COUNTIFS($B$8:$B$27,"&lt;&gt;",$G$8:$G$27,"A"),COUNTIFS($B$8:$B$27,"&lt;&gt;",$G$8:$G$27,"B"),COUNTIFS($B$8:$B$27,"&lt;&gt;",$G$8:$G$27,"C"),COUNTIFS($B$8:$B$27,"&lt;&gt;",$G$8:$G$27,"D"))=0,MAX(COUNTIFS($B$8:$B$27,"&lt;&gt;",$G$8:$G$27,"A"),COUNTIFS($B$8:$B$27,"&lt;&gt;",$G$8:$G$27,"B"),COUNTIFS($B$8:$B$27,"&lt;&gt;",$G$8:$G$27,"C"),COUNTIFS($B$8:$B$27,"&lt;&gt;",$G$8:$G$27,"D"))&gt;COUNTA($B$8:$B$27)*0.5)))),"No automated flags; complete checklist",TRIM(IF(COUNTIFS($B$8:$B$27,"&lt;&gt;",$J$8:$J$27,"&lt;&gt;OK")&gt;0,COUNTIFS($B$8:$B$27,"&lt;&gt;",$J$8:$J$27,"&lt;&gt;OK")&amp;" question(s) to fix. ","")&amp;IF(AND(COUNTA($B$8:$B$27)&gt;=4,OR(MIN(COUNTIFS($B$8:$B$27,"&lt;&gt;",$G$8:$G$27,"A"),COUNTIFS($B$8:$B$27,"&lt;&gt;",$G$8:$G$27,"B"),COUNTIFS($B$8:$B$27,"&lt;&gt;",$G$8:$G$27,"C"),COUNTIFS($B$8:$B$27,"&lt;&gt;",$G$8:$G$27,"D"))=0,MAX(COUNTIFS($B$8:$B$27,"&lt;&gt;",$G$8:$G$27,"A"),COUNTIFS($B$8:$B$27,"&lt;&gt;",$G$8:$G$27,"B"),COUNTIFS($B$8:$B$27,"&lt;&gt;",$G$8:$G$27,"C"),COUNTIFS($B$8:$B$27,"&lt;&gt;",$G$8:$G$27,"D"))&gt;COUNTA($B$8:$B$27)*0.5)),"Correct answers bunched on some letters.",""))))</f>
        <v>Paste the questions below</v>
      </c>
      <c r="D5" s="10"/>
      <c r="E5" s="10"/>
      <c r="F5" s="11"/>
    </row>
    <row r="7" spans="1:10" ht="30" customHeight="1" x14ac:dyDescent="0.35">
      <c r="A7" s="3" t="s">
        <v>72</v>
      </c>
      <c r="B7" s="3" t="s">
        <v>73</v>
      </c>
      <c r="C7" s="3" t="s">
        <v>74</v>
      </c>
      <c r="D7" s="3" t="s">
        <v>75</v>
      </c>
      <c r="E7" s="3" t="s">
        <v>76</v>
      </c>
      <c r="F7" s="3" t="s">
        <v>77</v>
      </c>
      <c r="G7" s="3" t="s">
        <v>78</v>
      </c>
      <c r="H7" s="3" t="s">
        <v>79</v>
      </c>
      <c r="I7" s="3" t="s">
        <v>80</v>
      </c>
      <c r="J7" s="3" t="s">
        <v>81</v>
      </c>
    </row>
    <row r="8" spans="1:10" ht="64" customHeight="1" x14ac:dyDescent="0.35">
      <c r="A8" s="6" t="s">
        <v>82</v>
      </c>
      <c r="B8" s="7"/>
      <c r="C8" s="7"/>
      <c r="D8" s="7"/>
      <c r="E8" s="7"/>
      <c r="F8" s="7"/>
      <c r="G8" s="7"/>
      <c r="H8" s="7"/>
      <c r="I8" s="7"/>
      <c r="J8" s="8" t="str">
        <f>IF(TRIM(B8)="","",IF((IF(SUMPRODUCT(--(LEN(TRIM(C8:F8&amp;""))&gt;0))&lt;4,"Fewer than 4 options. ","")&amp;IF(NOT(COUNTIF(Lines!$D$1:$D$4,G8)=1),"Correct answer missing. ","")&amp;IF((SUMPRODUCT(--ISNUMBER(SEARCH({"all of the above","none of the above","both a and b"},C8)))+SUMPRODUCT(--ISNUMBER(SEARCH({"all of the above","none of the above","both a and b"},D8)))+SUMPRODUCT(--ISNUMBER(SEARCH({"all of the above","none of the above","both a and b"},E8)))+SUMPRODUCT(--ISNUMBER(SEARCH({"all of the above","none of the above","both a and b"},F8))))&gt;0,"All or none of the above. ","")&amp;IF(OR(ISNUMBER(SEARCH(" not "," "&amp;B8&amp;" ")),ISNUMBER(SEARCH(" except",B8)),ISNUMBER(SEARCH(" never "," "&amp;B8&amp;" "))),"Negative stem. ","")&amp;IF(AND(SUMPRODUCT(--(LEN(TRIM(C8:F8&amp;""))&gt;0))=4,OR(C8=D8,C8=E8,C8=F8,D8=E8,D8=F8,E8=F8)),"Two options are the same. ","")&amp;IF(AND(COUNTIF(Lines!$D$1:$D$4,G8)=1,SUMPRODUCT(--(LEN(TRIM(C8:F8&amp;""))&gt;0))=4),IF(AND(CHOOSE(MATCH(G8,{"A","B","C","D"},0),LEN(C8),LEN(D8),LEN(E8),LEN(F8))&gt;=MAX(LEN(C8),LEN(D8),LEN(E8),LEN(F8)),CHOOSE(MATCH(G8,{"A","B","C","D"},0),LEN(C8),LEN(D8),LEN(E8),LEN(F8))&gt;1.25*(SUM(LEN(C8),LEN(D8),LEN(E8),LEN(F8))-CHOOSE(MATCH(G8,{"A","B","C","D"},0),LEN(C8),LEN(D8),LEN(E8),LEN(F8)))/3),"Answer is the longest option. ",""),"")&amp;IF(H8="No","Not accurate against the source. ",IF(H8&lt;&gt;"Yes","Accuracy not checked. ",""))&amp;IF(I8="No","Doesn't test the objective. ",IF(I8&lt;&gt;"Yes","Objective not checked. ","")))="","OK",TRIM(IF(SUMPRODUCT(--(LEN(TRIM(C8:F8&amp;""))&gt;0))&lt;4,"Fewer than 4 options. ","")&amp;IF(NOT(COUNTIF(Lines!$D$1:$D$4,G8)=1),"Correct answer missing. ","")&amp;IF((SUMPRODUCT(--ISNUMBER(SEARCH({"all of the above","none of the above","both a and b"},C8)))+SUMPRODUCT(--ISNUMBER(SEARCH({"all of the above","none of the above","both a and b"},D8)))+SUMPRODUCT(--ISNUMBER(SEARCH({"all of the above","none of the above","both a and b"},E8)))+SUMPRODUCT(--ISNUMBER(SEARCH({"all of the above","none of the above","both a and b"},F8))))&gt;0,"All or none of the above. ","")&amp;IF(OR(ISNUMBER(SEARCH(" not "," "&amp;B8&amp;" ")),ISNUMBER(SEARCH(" except",B8)),ISNUMBER(SEARCH(" never "," "&amp;B8&amp;" "))),"Negative stem. ","")&amp;IF(AND(SUMPRODUCT(--(LEN(TRIM(C8:F8&amp;""))&gt;0))=4,OR(C8=D8,C8=E8,C8=F8,D8=E8,D8=F8,E8=F8)),"Two options are the same. ","")&amp;IF(AND(COUNTIF(Lines!$D$1:$D$4,G8)=1,SUMPRODUCT(--(LEN(TRIM(C8:F8&amp;""))&gt;0))=4),IF(AND(CHOOSE(MATCH(G8,{"A","B","C","D"},0),LEN(C8),LEN(D8),LEN(E8),LEN(F8))&gt;=MAX(LEN(C8),LEN(D8),LEN(E8),LEN(F8)),CHOOSE(MATCH(G8,{"A","B","C","D"},0),LEN(C8),LEN(D8),LEN(E8),LEN(F8))&gt;1.25*(SUM(LEN(C8),LEN(D8),LEN(E8),LEN(F8))-CHOOSE(MATCH(G8,{"A","B","C","D"},0),LEN(C8),LEN(D8),LEN(E8),LEN(F8)))/3),"Answer is the longest option. ",""),"")&amp;IF(H8="No","Not accurate against the source. ",IF(H8&lt;&gt;"Yes","Accuracy not checked. ",""))&amp;IF(I8="No","Doesn't test the objective. ",IF(I8&lt;&gt;"Yes","Objective not checked. ","")))))</f>
        <v/>
      </c>
    </row>
    <row r="9" spans="1:10" ht="64" customHeight="1" x14ac:dyDescent="0.35">
      <c r="A9" s="6" t="s">
        <v>83</v>
      </c>
      <c r="B9" s="7"/>
      <c r="C9" s="7"/>
      <c r="D9" s="7"/>
      <c r="E9" s="7"/>
      <c r="F9" s="7"/>
      <c r="G9" s="7"/>
      <c r="H9" s="7"/>
      <c r="I9" s="7"/>
      <c r="J9" s="8" t="str">
        <f>IF(TRIM(B9)="","",IF((IF(SUMPRODUCT(--(LEN(TRIM(C9:F9&amp;""))&gt;0))&lt;4,"Fewer than 4 options. ","")&amp;IF(NOT(COUNTIF(Lines!$D$1:$D$4,G9)=1),"Correct answer missing. ","")&amp;IF((SUMPRODUCT(--ISNUMBER(SEARCH({"all of the above","none of the above","both a and b"},C9)))+SUMPRODUCT(--ISNUMBER(SEARCH({"all of the above","none of the above","both a and b"},D9)))+SUMPRODUCT(--ISNUMBER(SEARCH({"all of the above","none of the above","both a and b"},E9)))+SUMPRODUCT(--ISNUMBER(SEARCH({"all of the above","none of the above","both a and b"},F9))))&gt;0,"All or none of the above. ","")&amp;IF(OR(ISNUMBER(SEARCH(" not "," "&amp;B9&amp;" ")),ISNUMBER(SEARCH(" except",B9)),ISNUMBER(SEARCH(" never "," "&amp;B9&amp;" "))),"Negative stem. ","")&amp;IF(AND(SUMPRODUCT(--(LEN(TRIM(C9:F9&amp;""))&gt;0))=4,OR(C9=D9,C9=E9,C9=F9,D9=E9,D9=F9,E9=F9)),"Two options are the same. ","")&amp;IF(AND(COUNTIF(Lines!$D$1:$D$4,G9)=1,SUMPRODUCT(--(LEN(TRIM(C9:F9&amp;""))&gt;0))=4),IF(AND(CHOOSE(MATCH(G9,{"A","B","C","D"},0),LEN(C9),LEN(D9),LEN(E9),LEN(F9))&gt;=MAX(LEN(C9),LEN(D9),LEN(E9),LEN(F9)),CHOOSE(MATCH(G9,{"A","B","C","D"},0),LEN(C9),LEN(D9),LEN(E9),LEN(F9))&gt;1.25*(SUM(LEN(C9),LEN(D9),LEN(E9),LEN(F9))-CHOOSE(MATCH(G9,{"A","B","C","D"},0),LEN(C9),LEN(D9),LEN(E9),LEN(F9)))/3),"Answer is the longest option. ",""),"")&amp;IF(H9="No","Not accurate against the source. ",IF(H9&lt;&gt;"Yes","Accuracy not checked. ",""))&amp;IF(I9="No","Doesn't test the objective. ",IF(I9&lt;&gt;"Yes","Objective not checked. ","")))="","OK",TRIM(IF(SUMPRODUCT(--(LEN(TRIM(C9:F9&amp;""))&gt;0))&lt;4,"Fewer than 4 options. ","")&amp;IF(NOT(COUNTIF(Lines!$D$1:$D$4,G9)=1),"Correct answer missing. ","")&amp;IF((SUMPRODUCT(--ISNUMBER(SEARCH({"all of the above","none of the above","both a and b"},C9)))+SUMPRODUCT(--ISNUMBER(SEARCH({"all of the above","none of the above","both a and b"},D9)))+SUMPRODUCT(--ISNUMBER(SEARCH({"all of the above","none of the above","both a and b"},E9)))+SUMPRODUCT(--ISNUMBER(SEARCH({"all of the above","none of the above","both a and b"},F9))))&gt;0,"All or none of the above. ","")&amp;IF(OR(ISNUMBER(SEARCH(" not "," "&amp;B9&amp;" ")),ISNUMBER(SEARCH(" except",B9)),ISNUMBER(SEARCH(" never "," "&amp;B9&amp;" "))),"Negative stem. ","")&amp;IF(AND(SUMPRODUCT(--(LEN(TRIM(C9:F9&amp;""))&gt;0))=4,OR(C9=D9,C9=E9,C9=F9,D9=E9,D9=F9,E9=F9)),"Two options are the same. ","")&amp;IF(AND(COUNTIF(Lines!$D$1:$D$4,G9)=1,SUMPRODUCT(--(LEN(TRIM(C9:F9&amp;""))&gt;0))=4),IF(AND(CHOOSE(MATCH(G9,{"A","B","C","D"},0),LEN(C9),LEN(D9),LEN(E9),LEN(F9))&gt;=MAX(LEN(C9),LEN(D9),LEN(E9),LEN(F9)),CHOOSE(MATCH(G9,{"A","B","C","D"},0),LEN(C9),LEN(D9),LEN(E9),LEN(F9))&gt;1.25*(SUM(LEN(C9),LEN(D9),LEN(E9),LEN(F9))-CHOOSE(MATCH(G9,{"A","B","C","D"},0),LEN(C9),LEN(D9),LEN(E9),LEN(F9)))/3),"Answer is the longest option. ",""),"")&amp;IF(H9="No","Not accurate against the source. ",IF(H9&lt;&gt;"Yes","Accuracy not checked. ",""))&amp;IF(I9="No","Doesn't test the objective. ",IF(I9&lt;&gt;"Yes","Objective not checked. ","")))))</f>
        <v/>
      </c>
    </row>
    <row r="10" spans="1:10" ht="64" customHeight="1" x14ac:dyDescent="0.35">
      <c r="A10" s="6" t="s">
        <v>84</v>
      </c>
      <c r="B10" s="7"/>
      <c r="C10" s="7"/>
      <c r="D10" s="7"/>
      <c r="E10" s="7"/>
      <c r="F10" s="7"/>
      <c r="G10" s="7"/>
      <c r="H10" s="7"/>
      <c r="I10" s="7"/>
      <c r="J10" s="8" t="str">
        <f>IF(TRIM(B10)="","",IF((IF(SUMPRODUCT(--(LEN(TRIM(C10:F10&amp;""))&gt;0))&lt;4,"Fewer than 4 options. ","")&amp;IF(NOT(COUNTIF(Lines!$D$1:$D$4,G10)=1),"Correct answer missing. ","")&amp;IF((SUMPRODUCT(--ISNUMBER(SEARCH({"all of the above","none of the above","both a and b"},C10)))+SUMPRODUCT(--ISNUMBER(SEARCH({"all of the above","none of the above","both a and b"},D10)))+SUMPRODUCT(--ISNUMBER(SEARCH({"all of the above","none of the above","both a and b"},E10)))+SUMPRODUCT(--ISNUMBER(SEARCH({"all of the above","none of the above","both a and b"},F10))))&gt;0,"All or none of the above. ","")&amp;IF(OR(ISNUMBER(SEARCH(" not "," "&amp;B10&amp;" ")),ISNUMBER(SEARCH(" except",B10)),ISNUMBER(SEARCH(" never "," "&amp;B10&amp;" "))),"Negative stem. ","")&amp;IF(AND(SUMPRODUCT(--(LEN(TRIM(C10:F10&amp;""))&gt;0))=4,OR(C10=D10,C10=E10,C10=F10,D10=E10,D10=F10,E10=F10)),"Two options are the same. ","")&amp;IF(AND(COUNTIF(Lines!$D$1:$D$4,G10)=1,SUMPRODUCT(--(LEN(TRIM(C10:F10&amp;""))&gt;0))=4),IF(AND(CHOOSE(MATCH(G10,{"A","B","C","D"},0),LEN(C10),LEN(D10),LEN(E10),LEN(F10))&gt;=MAX(LEN(C10),LEN(D10),LEN(E10),LEN(F10)),CHOOSE(MATCH(G10,{"A","B","C","D"},0),LEN(C10),LEN(D10),LEN(E10),LEN(F10))&gt;1.25*(SUM(LEN(C10),LEN(D10),LEN(E10),LEN(F10))-CHOOSE(MATCH(G10,{"A","B","C","D"},0),LEN(C10),LEN(D10),LEN(E10),LEN(F10)))/3),"Answer is the longest option. ",""),"")&amp;IF(H10="No","Not accurate against the source. ",IF(H10&lt;&gt;"Yes","Accuracy not checked. ",""))&amp;IF(I10="No","Doesn't test the objective. ",IF(I10&lt;&gt;"Yes","Objective not checked. ","")))="","OK",TRIM(IF(SUMPRODUCT(--(LEN(TRIM(C10:F10&amp;""))&gt;0))&lt;4,"Fewer than 4 options. ","")&amp;IF(NOT(COUNTIF(Lines!$D$1:$D$4,G10)=1),"Correct answer missing. ","")&amp;IF((SUMPRODUCT(--ISNUMBER(SEARCH({"all of the above","none of the above","both a and b"},C10)))+SUMPRODUCT(--ISNUMBER(SEARCH({"all of the above","none of the above","both a and b"},D10)))+SUMPRODUCT(--ISNUMBER(SEARCH({"all of the above","none of the above","both a and b"},E10)))+SUMPRODUCT(--ISNUMBER(SEARCH({"all of the above","none of the above","both a and b"},F10))))&gt;0,"All or none of the above. ","")&amp;IF(OR(ISNUMBER(SEARCH(" not "," "&amp;B10&amp;" ")),ISNUMBER(SEARCH(" except",B10)),ISNUMBER(SEARCH(" never "," "&amp;B10&amp;" "))),"Negative stem. ","")&amp;IF(AND(SUMPRODUCT(--(LEN(TRIM(C10:F10&amp;""))&gt;0))=4,OR(C10=D10,C10=E10,C10=F10,D10=E10,D10=F10,E10=F10)),"Two options are the same. ","")&amp;IF(AND(COUNTIF(Lines!$D$1:$D$4,G10)=1,SUMPRODUCT(--(LEN(TRIM(C10:F10&amp;""))&gt;0))=4),IF(AND(CHOOSE(MATCH(G10,{"A","B","C","D"},0),LEN(C10),LEN(D10),LEN(E10),LEN(F10))&gt;=MAX(LEN(C10),LEN(D10),LEN(E10),LEN(F10)),CHOOSE(MATCH(G10,{"A","B","C","D"},0),LEN(C10),LEN(D10),LEN(E10),LEN(F10))&gt;1.25*(SUM(LEN(C10),LEN(D10),LEN(E10),LEN(F10))-CHOOSE(MATCH(G10,{"A","B","C","D"},0),LEN(C10),LEN(D10),LEN(E10),LEN(F10)))/3),"Answer is the longest option. ",""),"")&amp;IF(H10="No","Not accurate against the source. ",IF(H10&lt;&gt;"Yes","Accuracy not checked. ",""))&amp;IF(I10="No","Doesn't test the objective. ",IF(I10&lt;&gt;"Yes","Objective not checked. ","")))))</f>
        <v/>
      </c>
    </row>
    <row r="11" spans="1:10" ht="64" customHeight="1" x14ac:dyDescent="0.35">
      <c r="A11" s="6" t="s">
        <v>85</v>
      </c>
      <c r="B11" s="7"/>
      <c r="C11" s="7"/>
      <c r="D11" s="7"/>
      <c r="E11" s="7"/>
      <c r="F11" s="7"/>
      <c r="G11" s="7"/>
      <c r="H11" s="7"/>
      <c r="I11" s="7"/>
      <c r="J11" s="8" t="str">
        <f>IF(TRIM(B11)="","",IF((IF(SUMPRODUCT(--(LEN(TRIM(C11:F11&amp;""))&gt;0))&lt;4,"Fewer than 4 options. ","")&amp;IF(NOT(COUNTIF(Lines!$D$1:$D$4,G11)=1),"Correct answer missing. ","")&amp;IF((SUMPRODUCT(--ISNUMBER(SEARCH({"all of the above","none of the above","both a and b"},C11)))+SUMPRODUCT(--ISNUMBER(SEARCH({"all of the above","none of the above","both a and b"},D11)))+SUMPRODUCT(--ISNUMBER(SEARCH({"all of the above","none of the above","both a and b"},E11)))+SUMPRODUCT(--ISNUMBER(SEARCH({"all of the above","none of the above","both a and b"},F11))))&gt;0,"All or none of the above. ","")&amp;IF(OR(ISNUMBER(SEARCH(" not "," "&amp;B11&amp;" ")),ISNUMBER(SEARCH(" except",B11)),ISNUMBER(SEARCH(" never "," "&amp;B11&amp;" "))),"Negative stem. ","")&amp;IF(AND(SUMPRODUCT(--(LEN(TRIM(C11:F11&amp;""))&gt;0))=4,OR(C11=D11,C11=E11,C11=F11,D11=E11,D11=F11,E11=F11)),"Two options are the same. ","")&amp;IF(AND(COUNTIF(Lines!$D$1:$D$4,G11)=1,SUMPRODUCT(--(LEN(TRIM(C11:F11&amp;""))&gt;0))=4),IF(AND(CHOOSE(MATCH(G11,{"A","B","C","D"},0),LEN(C11),LEN(D11),LEN(E11),LEN(F11))&gt;=MAX(LEN(C11),LEN(D11),LEN(E11),LEN(F11)),CHOOSE(MATCH(G11,{"A","B","C","D"},0),LEN(C11),LEN(D11),LEN(E11),LEN(F11))&gt;1.25*(SUM(LEN(C11),LEN(D11),LEN(E11),LEN(F11))-CHOOSE(MATCH(G11,{"A","B","C","D"},0),LEN(C11),LEN(D11),LEN(E11),LEN(F11)))/3),"Answer is the longest option. ",""),"")&amp;IF(H11="No","Not accurate against the source. ",IF(H11&lt;&gt;"Yes","Accuracy not checked. ",""))&amp;IF(I11="No","Doesn't test the objective. ",IF(I11&lt;&gt;"Yes","Objective not checked. ","")))="","OK",TRIM(IF(SUMPRODUCT(--(LEN(TRIM(C11:F11&amp;""))&gt;0))&lt;4,"Fewer than 4 options. ","")&amp;IF(NOT(COUNTIF(Lines!$D$1:$D$4,G11)=1),"Correct answer missing. ","")&amp;IF((SUMPRODUCT(--ISNUMBER(SEARCH({"all of the above","none of the above","both a and b"},C11)))+SUMPRODUCT(--ISNUMBER(SEARCH({"all of the above","none of the above","both a and b"},D11)))+SUMPRODUCT(--ISNUMBER(SEARCH({"all of the above","none of the above","both a and b"},E11)))+SUMPRODUCT(--ISNUMBER(SEARCH({"all of the above","none of the above","both a and b"},F11))))&gt;0,"All or none of the above. ","")&amp;IF(OR(ISNUMBER(SEARCH(" not "," "&amp;B11&amp;" ")),ISNUMBER(SEARCH(" except",B11)),ISNUMBER(SEARCH(" never "," "&amp;B11&amp;" "))),"Negative stem. ","")&amp;IF(AND(SUMPRODUCT(--(LEN(TRIM(C11:F11&amp;""))&gt;0))=4,OR(C11=D11,C11=E11,C11=F11,D11=E11,D11=F11,E11=F11)),"Two options are the same. ","")&amp;IF(AND(COUNTIF(Lines!$D$1:$D$4,G11)=1,SUMPRODUCT(--(LEN(TRIM(C11:F11&amp;""))&gt;0))=4),IF(AND(CHOOSE(MATCH(G11,{"A","B","C","D"},0),LEN(C11),LEN(D11),LEN(E11),LEN(F11))&gt;=MAX(LEN(C11),LEN(D11),LEN(E11),LEN(F11)),CHOOSE(MATCH(G11,{"A","B","C","D"},0),LEN(C11),LEN(D11),LEN(E11),LEN(F11))&gt;1.25*(SUM(LEN(C11),LEN(D11),LEN(E11),LEN(F11))-CHOOSE(MATCH(G11,{"A","B","C","D"},0),LEN(C11),LEN(D11),LEN(E11),LEN(F11)))/3),"Answer is the longest option. ",""),"")&amp;IF(H11="No","Not accurate against the source. ",IF(H11&lt;&gt;"Yes","Accuracy not checked. ",""))&amp;IF(I11="No","Doesn't test the objective. ",IF(I11&lt;&gt;"Yes","Objective not checked. ","")))))</f>
        <v/>
      </c>
    </row>
    <row r="12" spans="1:10" ht="64" customHeight="1" x14ac:dyDescent="0.35">
      <c r="A12" s="6" t="s">
        <v>86</v>
      </c>
      <c r="B12" s="7"/>
      <c r="C12" s="7"/>
      <c r="D12" s="7"/>
      <c r="E12" s="7"/>
      <c r="F12" s="7"/>
      <c r="G12" s="7"/>
      <c r="H12" s="7"/>
      <c r="I12" s="7"/>
      <c r="J12" s="8" t="str">
        <f>IF(TRIM(B12)="","",IF((IF(SUMPRODUCT(--(LEN(TRIM(C12:F12&amp;""))&gt;0))&lt;4,"Fewer than 4 options. ","")&amp;IF(NOT(COUNTIF(Lines!$D$1:$D$4,G12)=1),"Correct answer missing. ","")&amp;IF((SUMPRODUCT(--ISNUMBER(SEARCH({"all of the above","none of the above","both a and b"},C12)))+SUMPRODUCT(--ISNUMBER(SEARCH({"all of the above","none of the above","both a and b"},D12)))+SUMPRODUCT(--ISNUMBER(SEARCH({"all of the above","none of the above","both a and b"},E12)))+SUMPRODUCT(--ISNUMBER(SEARCH({"all of the above","none of the above","both a and b"},F12))))&gt;0,"All or none of the above. ","")&amp;IF(OR(ISNUMBER(SEARCH(" not "," "&amp;B12&amp;" ")),ISNUMBER(SEARCH(" except",B12)),ISNUMBER(SEARCH(" never "," "&amp;B12&amp;" "))),"Negative stem. ","")&amp;IF(AND(SUMPRODUCT(--(LEN(TRIM(C12:F12&amp;""))&gt;0))=4,OR(C12=D12,C12=E12,C12=F12,D12=E12,D12=F12,E12=F12)),"Two options are the same. ","")&amp;IF(AND(COUNTIF(Lines!$D$1:$D$4,G12)=1,SUMPRODUCT(--(LEN(TRIM(C12:F12&amp;""))&gt;0))=4),IF(AND(CHOOSE(MATCH(G12,{"A","B","C","D"},0),LEN(C12),LEN(D12),LEN(E12),LEN(F12))&gt;=MAX(LEN(C12),LEN(D12),LEN(E12),LEN(F12)),CHOOSE(MATCH(G12,{"A","B","C","D"},0),LEN(C12),LEN(D12),LEN(E12),LEN(F12))&gt;1.25*(SUM(LEN(C12),LEN(D12),LEN(E12),LEN(F12))-CHOOSE(MATCH(G12,{"A","B","C","D"},0),LEN(C12),LEN(D12),LEN(E12),LEN(F12)))/3),"Answer is the longest option. ",""),"")&amp;IF(H12="No","Not accurate against the source. ",IF(H12&lt;&gt;"Yes","Accuracy not checked. ",""))&amp;IF(I12="No","Doesn't test the objective. ",IF(I12&lt;&gt;"Yes","Objective not checked. ","")))="","OK",TRIM(IF(SUMPRODUCT(--(LEN(TRIM(C12:F12&amp;""))&gt;0))&lt;4,"Fewer than 4 options. ","")&amp;IF(NOT(COUNTIF(Lines!$D$1:$D$4,G12)=1),"Correct answer missing. ","")&amp;IF((SUMPRODUCT(--ISNUMBER(SEARCH({"all of the above","none of the above","both a and b"},C12)))+SUMPRODUCT(--ISNUMBER(SEARCH({"all of the above","none of the above","both a and b"},D12)))+SUMPRODUCT(--ISNUMBER(SEARCH({"all of the above","none of the above","both a and b"},E12)))+SUMPRODUCT(--ISNUMBER(SEARCH({"all of the above","none of the above","both a and b"},F12))))&gt;0,"All or none of the above. ","")&amp;IF(OR(ISNUMBER(SEARCH(" not "," "&amp;B12&amp;" ")),ISNUMBER(SEARCH(" except",B12)),ISNUMBER(SEARCH(" never "," "&amp;B12&amp;" "))),"Negative stem. ","")&amp;IF(AND(SUMPRODUCT(--(LEN(TRIM(C12:F12&amp;""))&gt;0))=4,OR(C12=D12,C12=E12,C12=F12,D12=E12,D12=F12,E12=F12)),"Two options are the same. ","")&amp;IF(AND(COUNTIF(Lines!$D$1:$D$4,G12)=1,SUMPRODUCT(--(LEN(TRIM(C12:F12&amp;""))&gt;0))=4),IF(AND(CHOOSE(MATCH(G12,{"A","B","C","D"},0),LEN(C12),LEN(D12),LEN(E12),LEN(F12))&gt;=MAX(LEN(C12),LEN(D12),LEN(E12),LEN(F12)),CHOOSE(MATCH(G12,{"A","B","C","D"},0),LEN(C12),LEN(D12),LEN(E12),LEN(F12))&gt;1.25*(SUM(LEN(C12),LEN(D12),LEN(E12),LEN(F12))-CHOOSE(MATCH(G12,{"A","B","C","D"},0),LEN(C12),LEN(D12),LEN(E12),LEN(F12)))/3),"Answer is the longest option. ",""),"")&amp;IF(H12="No","Not accurate against the source. ",IF(H12&lt;&gt;"Yes","Accuracy not checked. ",""))&amp;IF(I12="No","Doesn't test the objective. ",IF(I12&lt;&gt;"Yes","Objective not checked. ","")))))</f>
        <v/>
      </c>
    </row>
    <row r="13" spans="1:10" ht="64" customHeight="1" x14ac:dyDescent="0.35">
      <c r="A13" s="6" t="s">
        <v>87</v>
      </c>
      <c r="B13" s="7"/>
      <c r="C13" s="7"/>
      <c r="D13" s="7"/>
      <c r="E13" s="7"/>
      <c r="F13" s="7"/>
      <c r="G13" s="7"/>
      <c r="H13" s="7"/>
      <c r="I13" s="7"/>
      <c r="J13" s="8" t="str">
        <f>IF(TRIM(B13)="","",IF((IF(SUMPRODUCT(--(LEN(TRIM(C13:F13&amp;""))&gt;0))&lt;4,"Fewer than 4 options. ","")&amp;IF(NOT(COUNTIF(Lines!$D$1:$D$4,G13)=1),"Correct answer missing. ","")&amp;IF((SUMPRODUCT(--ISNUMBER(SEARCH({"all of the above","none of the above","both a and b"},C13)))+SUMPRODUCT(--ISNUMBER(SEARCH({"all of the above","none of the above","both a and b"},D13)))+SUMPRODUCT(--ISNUMBER(SEARCH({"all of the above","none of the above","both a and b"},E13)))+SUMPRODUCT(--ISNUMBER(SEARCH({"all of the above","none of the above","both a and b"},F13))))&gt;0,"All or none of the above. ","")&amp;IF(OR(ISNUMBER(SEARCH(" not "," "&amp;B13&amp;" ")),ISNUMBER(SEARCH(" except",B13)),ISNUMBER(SEARCH(" never "," "&amp;B13&amp;" "))),"Negative stem. ","")&amp;IF(AND(SUMPRODUCT(--(LEN(TRIM(C13:F13&amp;""))&gt;0))=4,OR(C13=D13,C13=E13,C13=F13,D13=E13,D13=F13,E13=F13)),"Two options are the same. ","")&amp;IF(AND(COUNTIF(Lines!$D$1:$D$4,G13)=1,SUMPRODUCT(--(LEN(TRIM(C13:F13&amp;""))&gt;0))=4),IF(AND(CHOOSE(MATCH(G13,{"A","B","C","D"},0),LEN(C13),LEN(D13),LEN(E13),LEN(F13))&gt;=MAX(LEN(C13),LEN(D13),LEN(E13),LEN(F13)),CHOOSE(MATCH(G13,{"A","B","C","D"},0),LEN(C13),LEN(D13),LEN(E13),LEN(F13))&gt;1.25*(SUM(LEN(C13),LEN(D13),LEN(E13),LEN(F13))-CHOOSE(MATCH(G13,{"A","B","C","D"},0),LEN(C13),LEN(D13),LEN(E13),LEN(F13)))/3),"Answer is the longest option. ",""),"")&amp;IF(H13="No","Not accurate against the source. ",IF(H13&lt;&gt;"Yes","Accuracy not checked. ",""))&amp;IF(I13="No","Doesn't test the objective. ",IF(I13&lt;&gt;"Yes","Objective not checked. ","")))="","OK",TRIM(IF(SUMPRODUCT(--(LEN(TRIM(C13:F13&amp;""))&gt;0))&lt;4,"Fewer than 4 options. ","")&amp;IF(NOT(COUNTIF(Lines!$D$1:$D$4,G13)=1),"Correct answer missing. ","")&amp;IF((SUMPRODUCT(--ISNUMBER(SEARCH({"all of the above","none of the above","both a and b"},C13)))+SUMPRODUCT(--ISNUMBER(SEARCH({"all of the above","none of the above","both a and b"},D13)))+SUMPRODUCT(--ISNUMBER(SEARCH({"all of the above","none of the above","both a and b"},E13)))+SUMPRODUCT(--ISNUMBER(SEARCH({"all of the above","none of the above","both a and b"},F13))))&gt;0,"All or none of the above. ","")&amp;IF(OR(ISNUMBER(SEARCH(" not "," "&amp;B13&amp;" ")),ISNUMBER(SEARCH(" except",B13)),ISNUMBER(SEARCH(" never "," "&amp;B13&amp;" "))),"Negative stem. ","")&amp;IF(AND(SUMPRODUCT(--(LEN(TRIM(C13:F13&amp;""))&gt;0))=4,OR(C13=D13,C13=E13,C13=F13,D13=E13,D13=F13,E13=F13)),"Two options are the same. ","")&amp;IF(AND(COUNTIF(Lines!$D$1:$D$4,G13)=1,SUMPRODUCT(--(LEN(TRIM(C13:F13&amp;""))&gt;0))=4),IF(AND(CHOOSE(MATCH(G13,{"A","B","C","D"},0),LEN(C13),LEN(D13),LEN(E13),LEN(F13))&gt;=MAX(LEN(C13),LEN(D13),LEN(E13),LEN(F13)),CHOOSE(MATCH(G13,{"A","B","C","D"},0),LEN(C13),LEN(D13),LEN(E13),LEN(F13))&gt;1.25*(SUM(LEN(C13),LEN(D13),LEN(E13),LEN(F13))-CHOOSE(MATCH(G13,{"A","B","C","D"},0),LEN(C13),LEN(D13),LEN(E13),LEN(F13)))/3),"Answer is the longest option. ",""),"")&amp;IF(H13="No","Not accurate against the source. ",IF(H13&lt;&gt;"Yes","Accuracy not checked. ",""))&amp;IF(I13="No","Doesn't test the objective. ",IF(I13&lt;&gt;"Yes","Objective not checked. ","")))))</f>
        <v/>
      </c>
    </row>
    <row r="14" spans="1:10" ht="64" customHeight="1" x14ac:dyDescent="0.35">
      <c r="A14" s="6" t="s">
        <v>88</v>
      </c>
      <c r="B14" s="7"/>
      <c r="C14" s="7"/>
      <c r="D14" s="7"/>
      <c r="E14" s="7"/>
      <c r="F14" s="7"/>
      <c r="G14" s="7"/>
      <c r="H14" s="7"/>
      <c r="I14" s="7"/>
      <c r="J14" s="8" t="str">
        <f>IF(TRIM(B14)="","",IF((IF(SUMPRODUCT(--(LEN(TRIM(C14:F14&amp;""))&gt;0))&lt;4,"Fewer than 4 options. ","")&amp;IF(NOT(COUNTIF(Lines!$D$1:$D$4,G14)=1),"Correct answer missing. ","")&amp;IF((SUMPRODUCT(--ISNUMBER(SEARCH({"all of the above","none of the above","both a and b"},C14)))+SUMPRODUCT(--ISNUMBER(SEARCH({"all of the above","none of the above","both a and b"},D14)))+SUMPRODUCT(--ISNUMBER(SEARCH({"all of the above","none of the above","both a and b"},E14)))+SUMPRODUCT(--ISNUMBER(SEARCH({"all of the above","none of the above","both a and b"},F14))))&gt;0,"All or none of the above. ","")&amp;IF(OR(ISNUMBER(SEARCH(" not "," "&amp;B14&amp;" ")),ISNUMBER(SEARCH(" except",B14)),ISNUMBER(SEARCH(" never "," "&amp;B14&amp;" "))),"Negative stem. ","")&amp;IF(AND(SUMPRODUCT(--(LEN(TRIM(C14:F14&amp;""))&gt;0))=4,OR(C14=D14,C14=E14,C14=F14,D14=E14,D14=F14,E14=F14)),"Two options are the same. ","")&amp;IF(AND(COUNTIF(Lines!$D$1:$D$4,G14)=1,SUMPRODUCT(--(LEN(TRIM(C14:F14&amp;""))&gt;0))=4),IF(AND(CHOOSE(MATCH(G14,{"A","B","C","D"},0),LEN(C14),LEN(D14),LEN(E14),LEN(F14))&gt;=MAX(LEN(C14),LEN(D14),LEN(E14),LEN(F14)),CHOOSE(MATCH(G14,{"A","B","C","D"},0),LEN(C14),LEN(D14),LEN(E14),LEN(F14))&gt;1.25*(SUM(LEN(C14),LEN(D14),LEN(E14),LEN(F14))-CHOOSE(MATCH(G14,{"A","B","C","D"},0),LEN(C14),LEN(D14),LEN(E14),LEN(F14)))/3),"Answer is the longest option. ",""),"")&amp;IF(H14="No","Not accurate against the source. ",IF(H14&lt;&gt;"Yes","Accuracy not checked. ",""))&amp;IF(I14="No","Doesn't test the objective. ",IF(I14&lt;&gt;"Yes","Objective not checked. ","")))="","OK",TRIM(IF(SUMPRODUCT(--(LEN(TRIM(C14:F14&amp;""))&gt;0))&lt;4,"Fewer than 4 options. ","")&amp;IF(NOT(COUNTIF(Lines!$D$1:$D$4,G14)=1),"Correct answer missing. ","")&amp;IF((SUMPRODUCT(--ISNUMBER(SEARCH({"all of the above","none of the above","both a and b"},C14)))+SUMPRODUCT(--ISNUMBER(SEARCH({"all of the above","none of the above","both a and b"},D14)))+SUMPRODUCT(--ISNUMBER(SEARCH({"all of the above","none of the above","both a and b"},E14)))+SUMPRODUCT(--ISNUMBER(SEARCH({"all of the above","none of the above","both a and b"},F14))))&gt;0,"All or none of the above. ","")&amp;IF(OR(ISNUMBER(SEARCH(" not "," "&amp;B14&amp;" ")),ISNUMBER(SEARCH(" except",B14)),ISNUMBER(SEARCH(" never "," "&amp;B14&amp;" "))),"Negative stem. ","")&amp;IF(AND(SUMPRODUCT(--(LEN(TRIM(C14:F14&amp;""))&gt;0))=4,OR(C14=D14,C14=E14,C14=F14,D14=E14,D14=F14,E14=F14)),"Two options are the same. ","")&amp;IF(AND(COUNTIF(Lines!$D$1:$D$4,G14)=1,SUMPRODUCT(--(LEN(TRIM(C14:F14&amp;""))&gt;0))=4),IF(AND(CHOOSE(MATCH(G14,{"A","B","C","D"},0),LEN(C14),LEN(D14),LEN(E14),LEN(F14))&gt;=MAX(LEN(C14),LEN(D14),LEN(E14),LEN(F14)),CHOOSE(MATCH(G14,{"A","B","C","D"},0),LEN(C14),LEN(D14),LEN(E14),LEN(F14))&gt;1.25*(SUM(LEN(C14),LEN(D14),LEN(E14),LEN(F14))-CHOOSE(MATCH(G14,{"A","B","C","D"},0),LEN(C14),LEN(D14),LEN(E14),LEN(F14)))/3),"Answer is the longest option. ",""),"")&amp;IF(H14="No","Not accurate against the source. ",IF(H14&lt;&gt;"Yes","Accuracy not checked. ",""))&amp;IF(I14="No","Doesn't test the objective. ",IF(I14&lt;&gt;"Yes","Objective not checked. ","")))))</f>
        <v/>
      </c>
    </row>
    <row r="15" spans="1:10" ht="64" customHeight="1" x14ac:dyDescent="0.35">
      <c r="A15" s="6" t="s">
        <v>89</v>
      </c>
      <c r="B15" s="7"/>
      <c r="C15" s="7"/>
      <c r="D15" s="7"/>
      <c r="E15" s="7"/>
      <c r="F15" s="7"/>
      <c r="G15" s="7"/>
      <c r="H15" s="7"/>
      <c r="I15" s="7"/>
      <c r="J15" s="8" t="str">
        <f>IF(TRIM(B15)="","",IF((IF(SUMPRODUCT(--(LEN(TRIM(C15:F15&amp;""))&gt;0))&lt;4,"Fewer than 4 options. ","")&amp;IF(NOT(COUNTIF(Lines!$D$1:$D$4,G15)=1),"Correct answer missing. ","")&amp;IF((SUMPRODUCT(--ISNUMBER(SEARCH({"all of the above","none of the above","both a and b"},C15)))+SUMPRODUCT(--ISNUMBER(SEARCH({"all of the above","none of the above","both a and b"},D15)))+SUMPRODUCT(--ISNUMBER(SEARCH({"all of the above","none of the above","both a and b"},E15)))+SUMPRODUCT(--ISNUMBER(SEARCH({"all of the above","none of the above","both a and b"},F15))))&gt;0,"All or none of the above. ","")&amp;IF(OR(ISNUMBER(SEARCH(" not "," "&amp;B15&amp;" ")),ISNUMBER(SEARCH(" except",B15)),ISNUMBER(SEARCH(" never "," "&amp;B15&amp;" "))),"Negative stem. ","")&amp;IF(AND(SUMPRODUCT(--(LEN(TRIM(C15:F15&amp;""))&gt;0))=4,OR(C15=D15,C15=E15,C15=F15,D15=E15,D15=F15,E15=F15)),"Two options are the same. ","")&amp;IF(AND(COUNTIF(Lines!$D$1:$D$4,G15)=1,SUMPRODUCT(--(LEN(TRIM(C15:F15&amp;""))&gt;0))=4),IF(AND(CHOOSE(MATCH(G15,{"A","B","C","D"},0),LEN(C15),LEN(D15),LEN(E15),LEN(F15))&gt;=MAX(LEN(C15),LEN(D15),LEN(E15),LEN(F15)),CHOOSE(MATCH(G15,{"A","B","C","D"},0),LEN(C15),LEN(D15),LEN(E15),LEN(F15))&gt;1.25*(SUM(LEN(C15),LEN(D15),LEN(E15),LEN(F15))-CHOOSE(MATCH(G15,{"A","B","C","D"},0),LEN(C15),LEN(D15),LEN(E15),LEN(F15)))/3),"Answer is the longest option. ",""),"")&amp;IF(H15="No","Not accurate against the source. ",IF(H15&lt;&gt;"Yes","Accuracy not checked. ",""))&amp;IF(I15="No","Doesn't test the objective. ",IF(I15&lt;&gt;"Yes","Objective not checked. ","")))="","OK",TRIM(IF(SUMPRODUCT(--(LEN(TRIM(C15:F15&amp;""))&gt;0))&lt;4,"Fewer than 4 options. ","")&amp;IF(NOT(COUNTIF(Lines!$D$1:$D$4,G15)=1),"Correct answer missing. ","")&amp;IF((SUMPRODUCT(--ISNUMBER(SEARCH({"all of the above","none of the above","both a and b"},C15)))+SUMPRODUCT(--ISNUMBER(SEARCH({"all of the above","none of the above","both a and b"},D15)))+SUMPRODUCT(--ISNUMBER(SEARCH({"all of the above","none of the above","both a and b"},E15)))+SUMPRODUCT(--ISNUMBER(SEARCH({"all of the above","none of the above","both a and b"},F15))))&gt;0,"All or none of the above. ","")&amp;IF(OR(ISNUMBER(SEARCH(" not "," "&amp;B15&amp;" ")),ISNUMBER(SEARCH(" except",B15)),ISNUMBER(SEARCH(" never "," "&amp;B15&amp;" "))),"Negative stem. ","")&amp;IF(AND(SUMPRODUCT(--(LEN(TRIM(C15:F15&amp;""))&gt;0))=4,OR(C15=D15,C15=E15,C15=F15,D15=E15,D15=F15,E15=F15)),"Two options are the same. ","")&amp;IF(AND(COUNTIF(Lines!$D$1:$D$4,G15)=1,SUMPRODUCT(--(LEN(TRIM(C15:F15&amp;""))&gt;0))=4),IF(AND(CHOOSE(MATCH(G15,{"A","B","C","D"},0),LEN(C15),LEN(D15),LEN(E15),LEN(F15))&gt;=MAX(LEN(C15),LEN(D15),LEN(E15),LEN(F15)),CHOOSE(MATCH(G15,{"A","B","C","D"},0),LEN(C15),LEN(D15),LEN(E15),LEN(F15))&gt;1.25*(SUM(LEN(C15),LEN(D15),LEN(E15),LEN(F15))-CHOOSE(MATCH(G15,{"A","B","C","D"},0),LEN(C15),LEN(D15),LEN(E15),LEN(F15)))/3),"Answer is the longest option. ",""),"")&amp;IF(H15="No","Not accurate against the source. ",IF(H15&lt;&gt;"Yes","Accuracy not checked. ",""))&amp;IF(I15="No","Doesn't test the objective. ",IF(I15&lt;&gt;"Yes","Objective not checked. ","")))))</f>
        <v/>
      </c>
    </row>
    <row r="16" spans="1:10" ht="64" customHeight="1" x14ac:dyDescent="0.35">
      <c r="A16" s="6" t="s">
        <v>90</v>
      </c>
      <c r="B16" s="7"/>
      <c r="C16" s="7"/>
      <c r="D16" s="7"/>
      <c r="E16" s="7"/>
      <c r="F16" s="7"/>
      <c r="G16" s="7"/>
      <c r="H16" s="7"/>
      <c r="I16" s="7"/>
      <c r="J16" s="8" t="str">
        <f>IF(TRIM(B16)="","",IF((IF(SUMPRODUCT(--(LEN(TRIM(C16:F16&amp;""))&gt;0))&lt;4,"Fewer than 4 options. ","")&amp;IF(NOT(COUNTIF(Lines!$D$1:$D$4,G16)=1),"Correct answer missing. ","")&amp;IF((SUMPRODUCT(--ISNUMBER(SEARCH({"all of the above","none of the above","both a and b"},C16)))+SUMPRODUCT(--ISNUMBER(SEARCH({"all of the above","none of the above","both a and b"},D16)))+SUMPRODUCT(--ISNUMBER(SEARCH({"all of the above","none of the above","both a and b"},E16)))+SUMPRODUCT(--ISNUMBER(SEARCH({"all of the above","none of the above","both a and b"},F16))))&gt;0,"All or none of the above. ","")&amp;IF(OR(ISNUMBER(SEARCH(" not "," "&amp;B16&amp;" ")),ISNUMBER(SEARCH(" except",B16)),ISNUMBER(SEARCH(" never "," "&amp;B16&amp;" "))),"Negative stem. ","")&amp;IF(AND(SUMPRODUCT(--(LEN(TRIM(C16:F16&amp;""))&gt;0))=4,OR(C16=D16,C16=E16,C16=F16,D16=E16,D16=F16,E16=F16)),"Two options are the same. ","")&amp;IF(AND(COUNTIF(Lines!$D$1:$D$4,G16)=1,SUMPRODUCT(--(LEN(TRIM(C16:F16&amp;""))&gt;0))=4),IF(AND(CHOOSE(MATCH(G16,{"A","B","C","D"},0),LEN(C16),LEN(D16),LEN(E16),LEN(F16))&gt;=MAX(LEN(C16),LEN(D16),LEN(E16),LEN(F16)),CHOOSE(MATCH(G16,{"A","B","C","D"},0),LEN(C16),LEN(D16),LEN(E16),LEN(F16))&gt;1.25*(SUM(LEN(C16),LEN(D16),LEN(E16),LEN(F16))-CHOOSE(MATCH(G16,{"A","B","C","D"},0),LEN(C16),LEN(D16),LEN(E16),LEN(F16)))/3),"Answer is the longest option. ",""),"")&amp;IF(H16="No","Not accurate against the source. ",IF(H16&lt;&gt;"Yes","Accuracy not checked. ",""))&amp;IF(I16="No","Doesn't test the objective. ",IF(I16&lt;&gt;"Yes","Objective not checked. ","")))="","OK",TRIM(IF(SUMPRODUCT(--(LEN(TRIM(C16:F16&amp;""))&gt;0))&lt;4,"Fewer than 4 options. ","")&amp;IF(NOT(COUNTIF(Lines!$D$1:$D$4,G16)=1),"Correct answer missing. ","")&amp;IF((SUMPRODUCT(--ISNUMBER(SEARCH({"all of the above","none of the above","both a and b"},C16)))+SUMPRODUCT(--ISNUMBER(SEARCH({"all of the above","none of the above","both a and b"},D16)))+SUMPRODUCT(--ISNUMBER(SEARCH({"all of the above","none of the above","both a and b"},E16)))+SUMPRODUCT(--ISNUMBER(SEARCH({"all of the above","none of the above","both a and b"},F16))))&gt;0,"All or none of the above. ","")&amp;IF(OR(ISNUMBER(SEARCH(" not "," "&amp;B16&amp;" ")),ISNUMBER(SEARCH(" except",B16)),ISNUMBER(SEARCH(" never "," "&amp;B16&amp;" "))),"Negative stem. ","")&amp;IF(AND(SUMPRODUCT(--(LEN(TRIM(C16:F16&amp;""))&gt;0))=4,OR(C16=D16,C16=E16,C16=F16,D16=E16,D16=F16,E16=F16)),"Two options are the same. ","")&amp;IF(AND(COUNTIF(Lines!$D$1:$D$4,G16)=1,SUMPRODUCT(--(LEN(TRIM(C16:F16&amp;""))&gt;0))=4),IF(AND(CHOOSE(MATCH(G16,{"A","B","C","D"},0),LEN(C16),LEN(D16),LEN(E16),LEN(F16))&gt;=MAX(LEN(C16),LEN(D16),LEN(E16),LEN(F16)),CHOOSE(MATCH(G16,{"A","B","C","D"},0),LEN(C16),LEN(D16),LEN(E16),LEN(F16))&gt;1.25*(SUM(LEN(C16),LEN(D16),LEN(E16),LEN(F16))-CHOOSE(MATCH(G16,{"A","B","C","D"},0),LEN(C16),LEN(D16),LEN(E16),LEN(F16)))/3),"Answer is the longest option. ",""),"")&amp;IF(H16="No","Not accurate against the source. ",IF(H16&lt;&gt;"Yes","Accuracy not checked. ",""))&amp;IF(I16="No","Doesn't test the objective. ",IF(I16&lt;&gt;"Yes","Objective not checked. ","")))))</f>
        <v/>
      </c>
    </row>
    <row r="17" spans="1:10" ht="64" customHeight="1" x14ac:dyDescent="0.35">
      <c r="A17" s="6" t="s">
        <v>91</v>
      </c>
      <c r="B17" s="7"/>
      <c r="C17" s="7"/>
      <c r="D17" s="7"/>
      <c r="E17" s="7"/>
      <c r="F17" s="7"/>
      <c r="G17" s="7"/>
      <c r="H17" s="7"/>
      <c r="I17" s="7"/>
      <c r="J17" s="8" t="str">
        <f>IF(TRIM(B17)="","",IF((IF(SUMPRODUCT(--(LEN(TRIM(C17:F17&amp;""))&gt;0))&lt;4,"Fewer than 4 options. ","")&amp;IF(NOT(COUNTIF(Lines!$D$1:$D$4,G17)=1),"Correct answer missing. ","")&amp;IF((SUMPRODUCT(--ISNUMBER(SEARCH({"all of the above","none of the above","both a and b"},C17)))+SUMPRODUCT(--ISNUMBER(SEARCH({"all of the above","none of the above","both a and b"},D17)))+SUMPRODUCT(--ISNUMBER(SEARCH({"all of the above","none of the above","both a and b"},E17)))+SUMPRODUCT(--ISNUMBER(SEARCH({"all of the above","none of the above","both a and b"},F17))))&gt;0,"All or none of the above. ","")&amp;IF(OR(ISNUMBER(SEARCH(" not "," "&amp;B17&amp;" ")),ISNUMBER(SEARCH(" except",B17)),ISNUMBER(SEARCH(" never "," "&amp;B17&amp;" "))),"Negative stem. ","")&amp;IF(AND(SUMPRODUCT(--(LEN(TRIM(C17:F17&amp;""))&gt;0))=4,OR(C17=D17,C17=E17,C17=F17,D17=E17,D17=F17,E17=F17)),"Two options are the same. ","")&amp;IF(AND(COUNTIF(Lines!$D$1:$D$4,G17)=1,SUMPRODUCT(--(LEN(TRIM(C17:F17&amp;""))&gt;0))=4),IF(AND(CHOOSE(MATCH(G17,{"A","B","C","D"},0),LEN(C17),LEN(D17),LEN(E17),LEN(F17))&gt;=MAX(LEN(C17),LEN(D17),LEN(E17),LEN(F17)),CHOOSE(MATCH(G17,{"A","B","C","D"},0),LEN(C17),LEN(D17),LEN(E17),LEN(F17))&gt;1.25*(SUM(LEN(C17),LEN(D17),LEN(E17),LEN(F17))-CHOOSE(MATCH(G17,{"A","B","C","D"},0),LEN(C17),LEN(D17),LEN(E17),LEN(F17)))/3),"Answer is the longest option. ",""),"")&amp;IF(H17="No","Not accurate against the source. ",IF(H17&lt;&gt;"Yes","Accuracy not checked. ",""))&amp;IF(I17="No","Doesn't test the objective. ",IF(I17&lt;&gt;"Yes","Objective not checked. ","")))="","OK",TRIM(IF(SUMPRODUCT(--(LEN(TRIM(C17:F17&amp;""))&gt;0))&lt;4,"Fewer than 4 options. ","")&amp;IF(NOT(COUNTIF(Lines!$D$1:$D$4,G17)=1),"Correct answer missing. ","")&amp;IF((SUMPRODUCT(--ISNUMBER(SEARCH({"all of the above","none of the above","both a and b"},C17)))+SUMPRODUCT(--ISNUMBER(SEARCH({"all of the above","none of the above","both a and b"},D17)))+SUMPRODUCT(--ISNUMBER(SEARCH({"all of the above","none of the above","both a and b"},E17)))+SUMPRODUCT(--ISNUMBER(SEARCH({"all of the above","none of the above","both a and b"},F17))))&gt;0,"All or none of the above. ","")&amp;IF(OR(ISNUMBER(SEARCH(" not "," "&amp;B17&amp;" ")),ISNUMBER(SEARCH(" except",B17)),ISNUMBER(SEARCH(" never "," "&amp;B17&amp;" "))),"Negative stem. ","")&amp;IF(AND(SUMPRODUCT(--(LEN(TRIM(C17:F17&amp;""))&gt;0))=4,OR(C17=D17,C17=E17,C17=F17,D17=E17,D17=F17,E17=F17)),"Two options are the same. ","")&amp;IF(AND(COUNTIF(Lines!$D$1:$D$4,G17)=1,SUMPRODUCT(--(LEN(TRIM(C17:F17&amp;""))&gt;0))=4),IF(AND(CHOOSE(MATCH(G17,{"A","B","C","D"},0),LEN(C17),LEN(D17),LEN(E17),LEN(F17))&gt;=MAX(LEN(C17),LEN(D17),LEN(E17),LEN(F17)),CHOOSE(MATCH(G17,{"A","B","C","D"},0),LEN(C17),LEN(D17),LEN(E17),LEN(F17))&gt;1.25*(SUM(LEN(C17),LEN(D17),LEN(E17),LEN(F17))-CHOOSE(MATCH(G17,{"A","B","C","D"},0),LEN(C17),LEN(D17),LEN(E17),LEN(F17)))/3),"Answer is the longest option. ",""),"")&amp;IF(H17="No","Not accurate against the source. ",IF(H17&lt;&gt;"Yes","Accuracy not checked. ",""))&amp;IF(I17="No","Doesn't test the objective. ",IF(I17&lt;&gt;"Yes","Objective not checked. ","")))))</f>
        <v/>
      </c>
    </row>
    <row r="18" spans="1:10" ht="64" customHeight="1" x14ac:dyDescent="0.35">
      <c r="A18" s="6" t="s">
        <v>92</v>
      </c>
      <c r="B18" s="7"/>
      <c r="C18" s="7"/>
      <c r="D18" s="7"/>
      <c r="E18" s="7"/>
      <c r="F18" s="7"/>
      <c r="G18" s="7"/>
      <c r="H18" s="7"/>
      <c r="I18" s="7"/>
      <c r="J18" s="8" t="str">
        <f>IF(TRIM(B18)="","",IF((IF(SUMPRODUCT(--(LEN(TRIM(C18:F18&amp;""))&gt;0))&lt;4,"Fewer than 4 options. ","")&amp;IF(NOT(COUNTIF(Lines!$D$1:$D$4,G18)=1),"Correct answer missing. ","")&amp;IF((SUMPRODUCT(--ISNUMBER(SEARCH({"all of the above","none of the above","both a and b"},C18)))+SUMPRODUCT(--ISNUMBER(SEARCH({"all of the above","none of the above","both a and b"},D18)))+SUMPRODUCT(--ISNUMBER(SEARCH({"all of the above","none of the above","both a and b"},E18)))+SUMPRODUCT(--ISNUMBER(SEARCH({"all of the above","none of the above","both a and b"},F18))))&gt;0,"All or none of the above. ","")&amp;IF(OR(ISNUMBER(SEARCH(" not "," "&amp;B18&amp;" ")),ISNUMBER(SEARCH(" except",B18)),ISNUMBER(SEARCH(" never "," "&amp;B18&amp;" "))),"Negative stem. ","")&amp;IF(AND(SUMPRODUCT(--(LEN(TRIM(C18:F18&amp;""))&gt;0))=4,OR(C18=D18,C18=E18,C18=F18,D18=E18,D18=F18,E18=F18)),"Two options are the same. ","")&amp;IF(AND(COUNTIF(Lines!$D$1:$D$4,G18)=1,SUMPRODUCT(--(LEN(TRIM(C18:F18&amp;""))&gt;0))=4),IF(AND(CHOOSE(MATCH(G18,{"A","B","C","D"},0),LEN(C18),LEN(D18),LEN(E18),LEN(F18))&gt;=MAX(LEN(C18),LEN(D18),LEN(E18),LEN(F18)),CHOOSE(MATCH(G18,{"A","B","C","D"},0),LEN(C18),LEN(D18),LEN(E18),LEN(F18))&gt;1.25*(SUM(LEN(C18),LEN(D18),LEN(E18),LEN(F18))-CHOOSE(MATCH(G18,{"A","B","C","D"},0),LEN(C18),LEN(D18),LEN(E18),LEN(F18)))/3),"Answer is the longest option. ",""),"")&amp;IF(H18="No","Not accurate against the source. ",IF(H18&lt;&gt;"Yes","Accuracy not checked. ",""))&amp;IF(I18="No","Doesn't test the objective. ",IF(I18&lt;&gt;"Yes","Objective not checked. ","")))="","OK",TRIM(IF(SUMPRODUCT(--(LEN(TRIM(C18:F18&amp;""))&gt;0))&lt;4,"Fewer than 4 options. ","")&amp;IF(NOT(COUNTIF(Lines!$D$1:$D$4,G18)=1),"Correct answer missing. ","")&amp;IF((SUMPRODUCT(--ISNUMBER(SEARCH({"all of the above","none of the above","both a and b"},C18)))+SUMPRODUCT(--ISNUMBER(SEARCH({"all of the above","none of the above","both a and b"},D18)))+SUMPRODUCT(--ISNUMBER(SEARCH({"all of the above","none of the above","both a and b"},E18)))+SUMPRODUCT(--ISNUMBER(SEARCH({"all of the above","none of the above","both a and b"},F18))))&gt;0,"All or none of the above. ","")&amp;IF(OR(ISNUMBER(SEARCH(" not "," "&amp;B18&amp;" ")),ISNUMBER(SEARCH(" except",B18)),ISNUMBER(SEARCH(" never "," "&amp;B18&amp;" "))),"Negative stem. ","")&amp;IF(AND(SUMPRODUCT(--(LEN(TRIM(C18:F18&amp;""))&gt;0))=4,OR(C18=D18,C18=E18,C18=F18,D18=E18,D18=F18,E18=F18)),"Two options are the same. ","")&amp;IF(AND(COUNTIF(Lines!$D$1:$D$4,G18)=1,SUMPRODUCT(--(LEN(TRIM(C18:F18&amp;""))&gt;0))=4),IF(AND(CHOOSE(MATCH(G18,{"A","B","C","D"},0),LEN(C18),LEN(D18),LEN(E18),LEN(F18))&gt;=MAX(LEN(C18),LEN(D18),LEN(E18),LEN(F18)),CHOOSE(MATCH(G18,{"A","B","C","D"},0),LEN(C18),LEN(D18),LEN(E18),LEN(F18))&gt;1.25*(SUM(LEN(C18),LEN(D18),LEN(E18),LEN(F18))-CHOOSE(MATCH(G18,{"A","B","C","D"},0),LEN(C18),LEN(D18),LEN(E18),LEN(F18)))/3),"Answer is the longest option. ",""),"")&amp;IF(H18="No","Not accurate against the source. ",IF(H18&lt;&gt;"Yes","Accuracy not checked. ",""))&amp;IF(I18="No","Doesn't test the objective. ",IF(I18&lt;&gt;"Yes","Objective not checked. ","")))))</f>
        <v/>
      </c>
    </row>
    <row r="19" spans="1:10" ht="64" customHeight="1" x14ac:dyDescent="0.35">
      <c r="A19" s="6" t="s">
        <v>93</v>
      </c>
      <c r="B19" s="7"/>
      <c r="C19" s="7"/>
      <c r="D19" s="7"/>
      <c r="E19" s="7"/>
      <c r="F19" s="7"/>
      <c r="G19" s="7"/>
      <c r="H19" s="7"/>
      <c r="I19" s="7"/>
      <c r="J19" s="8" t="str">
        <f>IF(TRIM(B19)="","",IF((IF(SUMPRODUCT(--(LEN(TRIM(C19:F19&amp;""))&gt;0))&lt;4,"Fewer than 4 options. ","")&amp;IF(NOT(COUNTIF(Lines!$D$1:$D$4,G19)=1),"Correct answer missing. ","")&amp;IF((SUMPRODUCT(--ISNUMBER(SEARCH({"all of the above","none of the above","both a and b"},C19)))+SUMPRODUCT(--ISNUMBER(SEARCH({"all of the above","none of the above","both a and b"},D19)))+SUMPRODUCT(--ISNUMBER(SEARCH({"all of the above","none of the above","both a and b"},E19)))+SUMPRODUCT(--ISNUMBER(SEARCH({"all of the above","none of the above","both a and b"},F19))))&gt;0,"All or none of the above. ","")&amp;IF(OR(ISNUMBER(SEARCH(" not "," "&amp;B19&amp;" ")),ISNUMBER(SEARCH(" except",B19)),ISNUMBER(SEARCH(" never "," "&amp;B19&amp;" "))),"Negative stem. ","")&amp;IF(AND(SUMPRODUCT(--(LEN(TRIM(C19:F19&amp;""))&gt;0))=4,OR(C19=D19,C19=E19,C19=F19,D19=E19,D19=F19,E19=F19)),"Two options are the same. ","")&amp;IF(AND(COUNTIF(Lines!$D$1:$D$4,G19)=1,SUMPRODUCT(--(LEN(TRIM(C19:F19&amp;""))&gt;0))=4),IF(AND(CHOOSE(MATCH(G19,{"A","B","C","D"},0),LEN(C19),LEN(D19),LEN(E19),LEN(F19))&gt;=MAX(LEN(C19),LEN(D19),LEN(E19),LEN(F19)),CHOOSE(MATCH(G19,{"A","B","C","D"},0),LEN(C19),LEN(D19),LEN(E19),LEN(F19))&gt;1.25*(SUM(LEN(C19),LEN(D19),LEN(E19),LEN(F19))-CHOOSE(MATCH(G19,{"A","B","C","D"},0),LEN(C19),LEN(D19),LEN(E19),LEN(F19)))/3),"Answer is the longest option. ",""),"")&amp;IF(H19="No","Not accurate against the source. ",IF(H19&lt;&gt;"Yes","Accuracy not checked. ",""))&amp;IF(I19="No","Doesn't test the objective. ",IF(I19&lt;&gt;"Yes","Objective not checked. ","")))="","OK",TRIM(IF(SUMPRODUCT(--(LEN(TRIM(C19:F19&amp;""))&gt;0))&lt;4,"Fewer than 4 options. ","")&amp;IF(NOT(COUNTIF(Lines!$D$1:$D$4,G19)=1),"Correct answer missing. ","")&amp;IF((SUMPRODUCT(--ISNUMBER(SEARCH({"all of the above","none of the above","both a and b"},C19)))+SUMPRODUCT(--ISNUMBER(SEARCH({"all of the above","none of the above","both a and b"},D19)))+SUMPRODUCT(--ISNUMBER(SEARCH({"all of the above","none of the above","both a and b"},E19)))+SUMPRODUCT(--ISNUMBER(SEARCH({"all of the above","none of the above","both a and b"},F19))))&gt;0,"All or none of the above. ","")&amp;IF(OR(ISNUMBER(SEARCH(" not "," "&amp;B19&amp;" ")),ISNUMBER(SEARCH(" except",B19)),ISNUMBER(SEARCH(" never "," "&amp;B19&amp;" "))),"Negative stem. ","")&amp;IF(AND(SUMPRODUCT(--(LEN(TRIM(C19:F19&amp;""))&gt;0))=4,OR(C19=D19,C19=E19,C19=F19,D19=E19,D19=F19,E19=F19)),"Two options are the same. ","")&amp;IF(AND(COUNTIF(Lines!$D$1:$D$4,G19)=1,SUMPRODUCT(--(LEN(TRIM(C19:F19&amp;""))&gt;0))=4),IF(AND(CHOOSE(MATCH(G19,{"A","B","C","D"},0),LEN(C19),LEN(D19),LEN(E19),LEN(F19))&gt;=MAX(LEN(C19),LEN(D19),LEN(E19),LEN(F19)),CHOOSE(MATCH(G19,{"A","B","C","D"},0),LEN(C19),LEN(D19),LEN(E19),LEN(F19))&gt;1.25*(SUM(LEN(C19),LEN(D19),LEN(E19),LEN(F19))-CHOOSE(MATCH(G19,{"A","B","C","D"},0),LEN(C19),LEN(D19),LEN(E19),LEN(F19)))/3),"Answer is the longest option. ",""),"")&amp;IF(H19="No","Not accurate against the source. ",IF(H19&lt;&gt;"Yes","Accuracy not checked. ",""))&amp;IF(I19="No","Doesn't test the objective. ",IF(I19&lt;&gt;"Yes","Objective not checked. ","")))))</f>
        <v/>
      </c>
    </row>
    <row r="20" spans="1:10" ht="64" customHeight="1" x14ac:dyDescent="0.35">
      <c r="A20" s="6" t="s">
        <v>94</v>
      </c>
      <c r="B20" s="7"/>
      <c r="C20" s="7"/>
      <c r="D20" s="7"/>
      <c r="E20" s="7"/>
      <c r="F20" s="7"/>
      <c r="G20" s="7"/>
      <c r="H20" s="7"/>
      <c r="I20" s="7"/>
      <c r="J20" s="8" t="str">
        <f>IF(TRIM(B20)="","",IF((IF(SUMPRODUCT(--(LEN(TRIM(C20:F20&amp;""))&gt;0))&lt;4,"Fewer than 4 options. ","")&amp;IF(NOT(COUNTIF(Lines!$D$1:$D$4,G20)=1),"Correct answer missing. ","")&amp;IF((SUMPRODUCT(--ISNUMBER(SEARCH({"all of the above","none of the above","both a and b"},C20)))+SUMPRODUCT(--ISNUMBER(SEARCH({"all of the above","none of the above","both a and b"},D20)))+SUMPRODUCT(--ISNUMBER(SEARCH({"all of the above","none of the above","both a and b"},E20)))+SUMPRODUCT(--ISNUMBER(SEARCH({"all of the above","none of the above","both a and b"},F20))))&gt;0,"All or none of the above. ","")&amp;IF(OR(ISNUMBER(SEARCH(" not "," "&amp;B20&amp;" ")),ISNUMBER(SEARCH(" except",B20)),ISNUMBER(SEARCH(" never "," "&amp;B20&amp;" "))),"Negative stem. ","")&amp;IF(AND(SUMPRODUCT(--(LEN(TRIM(C20:F20&amp;""))&gt;0))=4,OR(C20=D20,C20=E20,C20=F20,D20=E20,D20=F20,E20=F20)),"Two options are the same. ","")&amp;IF(AND(COUNTIF(Lines!$D$1:$D$4,G20)=1,SUMPRODUCT(--(LEN(TRIM(C20:F20&amp;""))&gt;0))=4),IF(AND(CHOOSE(MATCH(G20,{"A","B","C","D"},0),LEN(C20),LEN(D20),LEN(E20),LEN(F20))&gt;=MAX(LEN(C20),LEN(D20),LEN(E20),LEN(F20)),CHOOSE(MATCH(G20,{"A","B","C","D"},0),LEN(C20),LEN(D20),LEN(E20),LEN(F20))&gt;1.25*(SUM(LEN(C20),LEN(D20),LEN(E20),LEN(F20))-CHOOSE(MATCH(G20,{"A","B","C","D"},0),LEN(C20),LEN(D20),LEN(E20),LEN(F20)))/3),"Answer is the longest option. ",""),"")&amp;IF(H20="No","Not accurate against the source. ",IF(H20&lt;&gt;"Yes","Accuracy not checked. ",""))&amp;IF(I20="No","Doesn't test the objective. ",IF(I20&lt;&gt;"Yes","Objective not checked. ","")))="","OK",TRIM(IF(SUMPRODUCT(--(LEN(TRIM(C20:F20&amp;""))&gt;0))&lt;4,"Fewer than 4 options. ","")&amp;IF(NOT(COUNTIF(Lines!$D$1:$D$4,G20)=1),"Correct answer missing. ","")&amp;IF((SUMPRODUCT(--ISNUMBER(SEARCH({"all of the above","none of the above","both a and b"},C20)))+SUMPRODUCT(--ISNUMBER(SEARCH({"all of the above","none of the above","both a and b"},D20)))+SUMPRODUCT(--ISNUMBER(SEARCH({"all of the above","none of the above","both a and b"},E20)))+SUMPRODUCT(--ISNUMBER(SEARCH({"all of the above","none of the above","both a and b"},F20))))&gt;0,"All or none of the above. ","")&amp;IF(OR(ISNUMBER(SEARCH(" not "," "&amp;B20&amp;" ")),ISNUMBER(SEARCH(" except",B20)),ISNUMBER(SEARCH(" never "," "&amp;B20&amp;" "))),"Negative stem. ","")&amp;IF(AND(SUMPRODUCT(--(LEN(TRIM(C20:F20&amp;""))&gt;0))=4,OR(C20=D20,C20=E20,C20=F20,D20=E20,D20=F20,E20=F20)),"Two options are the same. ","")&amp;IF(AND(COUNTIF(Lines!$D$1:$D$4,G20)=1,SUMPRODUCT(--(LEN(TRIM(C20:F20&amp;""))&gt;0))=4),IF(AND(CHOOSE(MATCH(G20,{"A","B","C","D"},0),LEN(C20),LEN(D20),LEN(E20),LEN(F20))&gt;=MAX(LEN(C20),LEN(D20),LEN(E20),LEN(F20)),CHOOSE(MATCH(G20,{"A","B","C","D"},0),LEN(C20),LEN(D20),LEN(E20),LEN(F20))&gt;1.25*(SUM(LEN(C20),LEN(D20),LEN(E20),LEN(F20))-CHOOSE(MATCH(G20,{"A","B","C","D"},0),LEN(C20),LEN(D20),LEN(E20),LEN(F20)))/3),"Answer is the longest option. ",""),"")&amp;IF(H20="No","Not accurate against the source. ",IF(H20&lt;&gt;"Yes","Accuracy not checked. ",""))&amp;IF(I20="No","Doesn't test the objective. ",IF(I20&lt;&gt;"Yes","Objective not checked. ","")))))</f>
        <v/>
      </c>
    </row>
    <row r="21" spans="1:10" ht="64" customHeight="1" x14ac:dyDescent="0.35">
      <c r="A21" s="6" t="s">
        <v>95</v>
      </c>
      <c r="B21" s="7"/>
      <c r="C21" s="7"/>
      <c r="D21" s="7"/>
      <c r="E21" s="7"/>
      <c r="F21" s="7"/>
      <c r="G21" s="7"/>
      <c r="H21" s="7"/>
      <c r="I21" s="7"/>
      <c r="J21" s="8" t="str">
        <f>IF(TRIM(B21)="","",IF((IF(SUMPRODUCT(--(LEN(TRIM(C21:F21&amp;""))&gt;0))&lt;4,"Fewer than 4 options. ","")&amp;IF(NOT(COUNTIF(Lines!$D$1:$D$4,G21)=1),"Correct answer missing. ","")&amp;IF((SUMPRODUCT(--ISNUMBER(SEARCH({"all of the above","none of the above","both a and b"},C21)))+SUMPRODUCT(--ISNUMBER(SEARCH({"all of the above","none of the above","both a and b"},D21)))+SUMPRODUCT(--ISNUMBER(SEARCH({"all of the above","none of the above","both a and b"},E21)))+SUMPRODUCT(--ISNUMBER(SEARCH({"all of the above","none of the above","both a and b"},F21))))&gt;0,"All or none of the above. ","")&amp;IF(OR(ISNUMBER(SEARCH(" not "," "&amp;B21&amp;" ")),ISNUMBER(SEARCH(" except",B21)),ISNUMBER(SEARCH(" never "," "&amp;B21&amp;" "))),"Negative stem. ","")&amp;IF(AND(SUMPRODUCT(--(LEN(TRIM(C21:F21&amp;""))&gt;0))=4,OR(C21=D21,C21=E21,C21=F21,D21=E21,D21=F21,E21=F21)),"Two options are the same. ","")&amp;IF(AND(COUNTIF(Lines!$D$1:$D$4,G21)=1,SUMPRODUCT(--(LEN(TRIM(C21:F21&amp;""))&gt;0))=4),IF(AND(CHOOSE(MATCH(G21,{"A","B","C","D"},0),LEN(C21),LEN(D21),LEN(E21),LEN(F21))&gt;=MAX(LEN(C21),LEN(D21),LEN(E21),LEN(F21)),CHOOSE(MATCH(G21,{"A","B","C","D"},0),LEN(C21),LEN(D21),LEN(E21),LEN(F21))&gt;1.25*(SUM(LEN(C21),LEN(D21),LEN(E21),LEN(F21))-CHOOSE(MATCH(G21,{"A","B","C","D"},0),LEN(C21),LEN(D21),LEN(E21),LEN(F21)))/3),"Answer is the longest option. ",""),"")&amp;IF(H21="No","Not accurate against the source. ",IF(H21&lt;&gt;"Yes","Accuracy not checked. ",""))&amp;IF(I21="No","Doesn't test the objective. ",IF(I21&lt;&gt;"Yes","Objective not checked. ","")))="","OK",TRIM(IF(SUMPRODUCT(--(LEN(TRIM(C21:F21&amp;""))&gt;0))&lt;4,"Fewer than 4 options. ","")&amp;IF(NOT(COUNTIF(Lines!$D$1:$D$4,G21)=1),"Correct answer missing. ","")&amp;IF((SUMPRODUCT(--ISNUMBER(SEARCH({"all of the above","none of the above","both a and b"},C21)))+SUMPRODUCT(--ISNUMBER(SEARCH({"all of the above","none of the above","both a and b"},D21)))+SUMPRODUCT(--ISNUMBER(SEARCH({"all of the above","none of the above","both a and b"},E21)))+SUMPRODUCT(--ISNUMBER(SEARCH({"all of the above","none of the above","both a and b"},F21))))&gt;0,"All or none of the above. ","")&amp;IF(OR(ISNUMBER(SEARCH(" not "," "&amp;B21&amp;" ")),ISNUMBER(SEARCH(" except",B21)),ISNUMBER(SEARCH(" never "," "&amp;B21&amp;" "))),"Negative stem. ","")&amp;IF(AND(SUMPRODUCT(--(LEN(TRIM(C21:F21&amp;""))&gt;0))=4,OR(C21=D21,C21=E21,C21=F21,D21=E21,D21=F21,E21=F21)),"Two options are the same. ","")&amp;IF(AND(COUNTIF(Lines!$D$1:$D$4,G21)=1,SUMPRODUCT(--(LEN(TRIM(C21:F21&amp;""))&gt;0))=4),IF(AND(CHOOSE(MATCH(G21,{"A","B","C","D"},0),LEN(C21),LEN(D21),LEN(E21),LEN(F21))&gt;=MAX(LEN(C21),LEN(D21),LEN(E21),LEN(F21)),CHOOSE(MATCH(G21,{"A","B","C","D"},0),LEN(C21),LEN(D21),LEN(E21),LEN(F21))&gt;1.25*(SUM(LEN(C21),LEN(D21),LEN(E21),LEN(F21))-CHOOSE(MATCH(G21,{"A","B","C","D"},0),LEN(C21),LEN(D21),LEN(E21),LEN(F21)))/3),"Answer is the longest option. ",""),"")&amp;IF(H21="No","Not accurate against the source. ",IF(H21&lt;&gt;"Yes","Accuracy not checked. ",""))&amp;IF(I21="No","Doesn't test the objective. ",IF(I21&lt;&gt;"Yes","Objective not checked. ","")))))</f>
        <v/>
      </c>
    </row>
    <row r="22" spans="1:10" ht="64" customHeight="1" x14ac:dyDescent="0.35">
      <c r="A22" s="6" t="s">
        <v>96</v>
      </c>
      <c r="B22" s="7"/>
      <c r="C22" s="7"/>
      <c r="D22" s="7"/>
      <c r="E22" s="7"/>
      <c r="F22" s="7"/>
      <c r="G22" s="7"/>
      <c r="H22" s="7"/>
      <c r="I22" s="7"/>
      <c r="J22" s="8" t="str">
        <f>IF(TRIM(B22)="","",IF((IF(SUMPRODUCT(--(LEN(TRIM(C22:F22&amp;""))&gt;0))&lt;4,"Fewer than 4 options. ","")&amp;IF(NOT(COUNTIF(Lines!$D$1:$D$4,G22)=1),"Correct answer missing. ","")&amp;IF((SUMPRODUCT(--ISNUMBER(SEARCH({"all of the above","none of the above","both a and b"},C22)))+SUMPRODUCT(--ISNUMBER(SEARCH({"all of the above","none of the above","both a and b"},D22)))+SUMPRODUCT(--ISNUMBER(SEARCH({"all of the above","none of the above","both a and b"},E22)))+SUMPRODUCT(--ISNUMBER(SEARCH({"all of the above","none of the above","both a and b"},F22))))&gt;0,"All or none of the above. ","")&amp;IF(OR(ISNUMBER(SEARCH(" not "," "&amp;B22&amp;" ")),ISNUMBER(SEARCH(" except",B22)),ISNUMBER(SEARCH(" never "," "&amp;B22&amp;" "))),"Negative stem. ","")&amp;IF(AND(SUMPRODUCT(--(LEN(TRIM(C22:F22&amp;""))&gt;0))=4,OR(C22=D22,C22=E22,C22=F22,D22=E22,D22=F22,E22=F22)),"Two options are the same. ","")&amp;IF(AND(COUNTIF(Lines!$D$1:$D$4,G22)=1,SUMPRODUCT(--(LEN(TRIM(C22:F22&amp;""))&gt;0))=4),IF(AND(CHOOSE(MATCH(G22,{"A","B","C","D"},0),LEN(C22),LEN(D22),LEN(E22),LEN(F22))&gt;=MAX(LEN(C22),LEN(D22),LEN(E22),LEN(F22)),CHOOSE(MATCH(G22,{"A","B","C","D"},0),LEN(C22),LEN(D22),LEN(E22),LEN(F22))&gt;1.25*(SUM(LEN(C22),LEN(D22),LEN(E22),LEN(F22))-CHOOSE(MATCH(G22,{"A","B","C","D"},0),LEN(C22),LEN(D22),LEN(E22),LEN(F22)))/3),"Answer is the longest option. ",""),"")&amp;IF(H22="No","Not accurate against the source. ",IF(H22&lt;&gt;"Yes","Accuracy not checked. ",""))&amp;IF(I22="No","Doesn't test the objective. ",IF(I22&lt;&gt;"Yes","Objective not checked. ","")))="","OK",TRIM(IF(SUMPRODUCT(--(LEN(TRIM(C22:F22&amp;""))&gt;0))&lt;4,"Fewer than 4 options. ","")&amp;IF(NOT(COUNTIF(Lines!$D$1:$D$4,G22)=1),"Correct answer missing. ","")&amp;IF((SUMPRODUCT(--ISNUMBER(SEARCH({"all of the above","none of the above","both a and b"},C22)))+SUMPRODUCT(--ISNUMBER(SEARCH({"all of the above","none of the above","both a and b"},D22)))+SUMPRODUCT(--ISNUMBER(SEARCH({"all of the above","none of the above","both a and b"},E22)))+SUMPRODUCT(--ISNUMBER(SEARCH({"all of the above","none of the above","both a and b"},F22))))&gt;0,"All or none of the above. ","")&amp;IF(OR(ISNUMBER(SEARCH(" not "," "&amp;B22&amp;" ")),ISNUMBER(SEARCH(" except",B22)),ISNUMBER(SEARCH(" never "," "&amp;B22&amp;" "))),"Negative stem. ","")&amp;IF(AND(SUMPRODUCT(--(LEN(TRIM(C22:F22&amp;""))&gt;0))=4,OR(C22=D22,C22=E22,C22=F22,D22=E22,D22=F22,E22=F22)),"Two options are the same. ","")&amp;IF(AND(COUNTIF(Lines!$D$1:$D$4,G22)=1,SUMPRODUCT(--(LEN(TRIM(C22:F22&amp;""))&gt;0))=4),IF(AND(CHOOSE(MATCH(G22,{"A","B","C","D"},0),LEN(C22),LEN(D22),LEN(E22),LEN(F22))&gt;=MAX(LEN(C22),LEN(D22),LEN(E22),LEN(F22)),CHOOSE(MATCH(G22,{"A","B","C","D"},0),LEN(C22),LEN(D22),LEN(E22),LEN(F22))&gt;1.25*(SUM(LEN(C22),LEN(D22),LEN(E22),LEN(F22))-CHOOSE(MATCH(G22,{"A","B","C","D"},0),LEN(C22),LEN(D22),LEN(E22),LEN(F22)))/3),"Answer is the longest option. ",""),"")&amp;IF(H22="No","Not accurate against the source. ",IF(H22&lt;&gt;"Yes","Accuracy not checked. ",""))&amp;IF(I22="No","Doesn't test the objective. ",IF(I22&lt;&gt;"Yes","Objective not checked. ","")))))</f>
        <v/>
      </c>
    </row>
    <row r="23" spans="1:10" ht="64" customHeight="1" x14ac:dyDescent="0.35">
      <c r="A23" s="6" t="s">
        <v>97</v>
      </c>
      <c r="B23" s="7"/>
      <c r="C23" s="7"/>
      <c r="D23" s="7"/>
      <c r="E23" s="7"/>
      <c r="F23" s="7"/>
      <c r="G23" s="7"/>
      <c r="H23" s="7"/>
      <c r="I23" s="7"/>
      <c r="J23" s="8" t="str">
        <f>IF(TRIM(B23)="","",IF((IF(SUMPRODUCT(--(LEN(TRIM(C23:F23&amp;""))&gt;0))&lt;4,"Fewer than 4 options. ","")&amp;IF(NOT(COUNTIF(Lines!$D$1:$D$4,G23)=1),"Correct answer missing. ","")&amp;IF((SUMPRODUCT(--ISNUMBER(SEARCH({"all of the above","none of the above","both a and b"},C23)))+SUMPRODUCT(--ISNUMBER(SEARCH({"all of the above","none of the above","both a and b"},D23)))+SUMPRODUCT(--ISNUMBER(SEARCH({"all of the above","none of the above","both a and b"},E23)))+SUMPRODUCT(--ISNUMBER(SEARCH({"all of the above","none of the above","both a and b"},F23))))&gt;0,"All or none of the above. ","")&amp;IF(OR(ISNUMBER(SEARCH(" not "," "&amp;B23&amp;" ")),ISNUMBER(SEARCH(" except",B23)),ISNUMBER(SEARCH(" never "," "&amp;B23&amp;" "))),"Negative stem. ","")&amp;IF(AND(SUMPRODUCT(--(LEN(TRIM(C23:F23&amp;""))&gt;0))=4,OR(C23=D23,C23=E23,C23=F23,D23=E23,D23=F23,E23=F23)),"Two options are the same. ","")&amp;IF(AND(COUNTIF(Lines!$D$1:$D$4,G23)=1,SUMPRODUCT(--(LEN(TRIM(C23:F23&amp;""))&gt;0))=4),IF(AND(CHOOSE(MATCH(G23,{"A","B","C","D"},0),LEN(C23),LEN(D23),LEN(E23),LEN(F23))&gt;=MAX(LEN(C23),LEN(D23),LEN(E23),LEN(F23)),CHOOSE(MATCH(G23,{"A","B","C","D"},0),LEN(C23),LEN(D23),LEN(E23),LEN(F23))&gt;1.25*(SUM(LEN(C23),LEN(D23),LEN(E23),LEN(F23))-CHOOSE(MATCH(G23,{"A","B","C","D"},0),LEN(C23),LEN(D23),LEN(E23),LEN(F23)))/3),"Answer is the longest option. ",""),"")&amp;IF(H23="No","Not accurate against the source. ",IF(H23&lt;&gt;"Yes","Accuracy not checked. ",""))&amp;IF(I23="No","Doesn't test the objective. ",IF(I23&lt;&gt;"Yes","Objective not checked. ","")))="","OK",TRIM(IF(SUMPRODUCT(--(LEN(TRIM(C23:F23&amp;""))&gt;0))&lt;4,"Fewer than 4 options. ","")&amp;IF(NOT(COUNTIF(Lines!$D$1:$D$4,G23)=1),"Correct answer missing. ","")&amp;IF((SUMPRODUCT(--ISNUMBER(SEARCH({"all of the above","none of the above","both a and b"},C23)))+SUMPRODUCT(--ISNUMBER(SEARCH({"all of the above","none of the above","both a and b"},D23)))+SUMPRODUCT(--ISNUMBER(SEARCH({"all of the above","none of the above","both a and b"},E23)))+SUMPRODUCT(--ISNUMBER(SEARCH({"all of the above","none of the above","both a and b"},F23))))&gt;0,"All or none of the above. ","")&amp;IF(OR(ISNUMBER(SEARCH(" not "," "&amp;B23&amp;" ")),ISNUMBER(SEARCH(" except",B23)),ISNUMBER(SEARCH(" never "," "&amp;B23&amp;" "))),"Negative stem. ","")&amp;IF(AND(SUMPRODUCT(--(LEN(TRIM(C23:F23&amp;""))&gt;0))=4,OR(C23=D23,C23=E23,C23=F23,D23=E23,D23=F23,E23=F23)),"Two options are the same. ","")&amp;IF(AND(COUNTIF(Lines!$D$1:$D$4,G23)=1,SUMPRODUCT(--(LEN(TRIM(C23:F23&amp;""))&gt;0))=4),IF(AND(CHOOSE(MATCH(G23,{"A","B","C","D"},0),LEN(C23),LEN(D23),LEN(E23),LEN(F23))&gt;=MAX(LEN(C23),LEN(D23),LEN(E23),LEN(F23)),CHOOSE(MATCH(G23,{"A","B","C","D"},0),LEN(C23),LEN(D23),LEN(E23),LEN(F23))&gt;1.25*(SUM(LEN(C23),LEN(D23),LEN(E23),LEN(F23))-CHOOSE(MATCH(G23,{"A","B","C","D"},0),LEN(C23),LEN(D23),LEN(E23),LEN(F23)))/3),"Answer is the longest option. ",""),"")&amp;IF(H23="No","Not accurate against the source. ",IF(H23&lt;&gt;"Yes","Accuracy not checked. ",""))&amp;IF(I23="No","Doesn't test the objective. ",IF(I23&lt;&gt;"Yes","Objective not checked. ","")))))</f>
        <v/>
      </c>
    </row>
    <row r="24" spans="1:10" ht="64" customHeight="1" x14ac:dyDescent="0.35">
      <c r="A24" s="6" t="s">
        <v>98</v>
      </c>
      <c r="B24" s="7"/>
      <c r="C24" s="7"/>
      <c r="D24" s="7"/>
      <c r="E24" s="7"/>
      <c r="F24" s="7"/>
      <c r="G24" s="7"/>
      <c r="H24" s="7"/>
      <c r="I24" s="7"/>
      <c r="J24" s="8" t="str">
        <f>IF(TRIM(B24)="","",IF((IF(SUMPRODUCT(--(LEN(TRIM(C24:F24&amp;""))&gt;0))&lt;4,"Fewer than 4 options. ","")&amp;IF(NOT(COUNTIF(Lines!$D$1:$D$4,G24)=1),"Correct answer missing. ","")&amp;IF((SUMPRODUCT(--ISNUMBER(SEARCH({"all of the above","none of the above","both a and b"},C24)))+SUMPRODUCT(--ISNUMBER(SEARCH({"all of the above","none of the above","both a and b"},D24)))+SUMPRODUCT(--ISNUMBER(SEARCH({"all of the above","none of the above","both a and b"},E24)))+SUMPRODUCT(--ISNUMBER(SEARCH({"all of the above","none of the above","both a and b"},F24))))&gt;0,"All or none of the above. ","")&amp;IF(OR(ISNUMBER(SEARCH(" not "," "&amp;B24&amp;" ")),ISNUMBER(SEARCH(" except",B24)),ISNUMBER(SEARCH(" never "," "&amp;B24&amp;" "))),"Negative stem. ","")&amp;IF(AND(SUMPRODUCT(--(LEN(TRIM(C24:F24&amp;""))&gt;0))=4,OR(C24=D24,C24=E24,C24=F24,D24=E24,D24=F24,E24=F24)),"Two options are the same. ","")&amp;IF(AND(COUNTIF(Lines!$D$1:$D$4,G24)=1,SUMPRODUCT(--(LEN(TRIM(C24:F24&amp;""))&gt;0))=4),IF(AND(CHOOSE(MATCH(G24,{"A","B","C","D"},0),LEN(C24),LEN(D24),LEN(E24),LEN(F24))&gt;=MAX(LEN(C24),LEN(D24),LEN(E24),LEN(F24)),CHOOSE(MATCH(G24,{"A","B","C","D"},0),LEN(C24),LEN(D24),LEN(E24),LEN(F24))&gt;1.25*(SUM(LEN(C24),LEN(D24),LEN(E24),LEN(F24))-CHOOSE(MATCH(G24,{"A","B","C","D"},0),LEN(C24),LEN(D24),LEN(E24),LEN(F24)))/3),"Answer is the longest option. ",""),"")&amp;IF(H24="No","Not accurate against the source. ",IF(H24&lt;&gt;"Yes","Accuracy not checked. ",""))&amp;IF(I24="No","Doesn't test the objective. ",IF(I24&lt;&gt;"Yes","Objective not checked. ","")))="","OK",TRIM(IF(SUMPRODUCT(--(LEN(TRIM(C24:F24&amp;""))&gt;0))&lt;4,"Fewer than 4 options. ","")&amp;IF(NOT(COUNTIF(Lines!$D$1:$D$4,G24)=1),"Correct answer missing. ","")&amp;IF((SUMPRODUCT(--ISNUMBER(SEARCH({"all of the above","none of the above","both a and b"},C24)))+SUMPRODUCT(--ISNUMBER(SEARCH({"all of the above","none of the above","both a and b"},D24)))+SUMPRODUCT(--ISNUMBER(SEARCH({"all of the above","none of the above","both a and b"},E24)))+SUMPRODUCT(--ISNUMBER(SEARCH({"all of the above","none of the above","both a and b"},F24))))&gt;0,"All or none of the above. ","")&amp;IF(OR(ISNUMBER(SEARCH(" not "," "&amp;B24&amp;" ")),ISNUMBER(SEARCH(" except",B24)),ISNUMBER(SEARCH(" never "," "&amp;B24&amp;" "))),"Negative stem. ","")&amp;IF(AND(SUMPRODUCT(--(LEN(TRIM(C24:F24&amp;""))&gt;0))=4,OR(C24=D24,C24=E24,C24=F24,D24=E24,D24=F24,E24=F24)),"Two options are the same. ","")&amp;IF(AND(COUNTIF(Lines!$D$1:$D$4,G24)=1,SUMPRODUCT(--(LEN(TRIM(C24:F24&amp;""))&gt;0))=4),IF(AND(CHOOSE(MATCH(G24,{"A","B","C","D"},0),LEN(C24),LEN(D24),LEN(E24),LEN(F24))&gt;=MAX(LEN(C24),LEN(D24),LEN(E24),LEN(F24)),CHOOSE(MATCH(G24,{"A","B","C","D"},0),LEN(C24),LEN(D24),LEN(E24),LEN(F24))&gt;1.25*(SUM(LEN(C24),LEN(D24),LEN(E24),LEN(F24))-CHOOSE(MATCH(G24,{"A","B","C","D"},0),LEN(C24),LEN(D24),LEN(E24),LEN(F24)))/3),"Answer is the longest option. ",""),"")&amp;IF(H24="No","Not accurate against the source. ",IF(H24&lt;&gt;"Yes","Accuracy not checked. ",""))&amp;IF(I24="No","Doesn't test the objective. ",IF(I24&lt;&gt;"Yes","Objective not checked. ","")))))</f>
        <v/>
      </c>
    </row>
    <row r="25" spans="1:10" ht="64" customHeight="1" x14ac:dyDescent="0.35">
      <c r="A25" s="6" t="s">
        <v>99</v>
      </c>
      <c r="B25" s="7"/>
      <c r="C25" s="7"/>
      <c r="D25" s="7"/>
      <c r="E25" s="7"/>
      <c r="F25" s="7"/>
      <c r="G25" s="7"/>
      <c r="H25" s="7"/>
      <c r="I25" s="7"/>
      <c r="J25" s="8" t="str">
        <f>IF(TRIM(B25)="","",IF((IF(SUMPRODUCT(--(LEN(TRIM(C25:F25&amp;""))&gt;0))&lt;4,"Fewer than 4 options. ","")&amp;IF(NOT(COUNTIF(Lines!$D$1:$D$4,G25)=1),"Correct answer missing. ","")&amp;IF((SUMPRODUCT(--ISNUMBER(SEARCH({"all of the above","none of the above","both a and b"},C25)))+SUMPRODUCT(--ISNUMBER(SEARCH({"all of the above","none of the above","both a and b"},D25)))+SUMPRODUCT(--ISNUMBER(SEARCH({"all of the above","none of the above","both a and b"},E25)))+SUMPRODUCT(--ISNUMBER(SEARCH({"all of the above","none of the above","both a and b"},F25))))&gt;0,"All or none of the above. ","")&amp;IF(OR(ISNUMBER(SEARCH(" not "," "&amp;B25&amp;" ")),ISNUMBER(SEARCH(" except",B25)),ISNUMBER(SEARCH(" never "," "&amp;B25&amp;" "))),"Negative stem. ","")&amp;IF(AND(SUMPRODUCT(--(LEN(TRIM(C25:F25&amp;""))&gt;0))=4,OR(C25=D25,C25=E25,C25=F25,D25=E25,D25=F25,E25=F25)),"Two options are the same. ","")&amp;IF(AND(COUNTIF(Lines!$D$1:$D$4,G25)=1,SUMPRODUCT(--(LEN(TRIM(C25:F25&amp;""))&gt;0))=4),IF(AND(CHOOSE(MATCH(G25,{"A","B","C","D"},0),LEN(C25),LEN(D25),LEN(E25),LEN(F25))&gt;=MAX(LEN(C25),LEN(D25),LEN(E25),LEN(F25)),CHOOSE(MATCH(G25,{"A","B","C","D"},0),LEN(C25),LEN(D25),LEN(E25),LEN(F25))&gt;1.25*(SUM(LEN(C25),LEN(D25),LEN(E25),LEN(F25))-CHOOSE(MATCH(G25,{"A","B","C","D"},0),LEN(C25),LEN(D25),LEN(E25),LEN(F25)))/3),"Answer is the longest option. ",""),"")&amp;IF(H25="No","Not accurate against the source. ",IF(H25&lt;&gt;"Yes","Accuracy not checked. ",""))&amp;IF(I25="No","Doesn't test the objective. ",IF(I25&lt;&gt;"Yes","Objective not checked. ","")))="","OK",TRIM(IF(SUMPRODUCT(--(LEN(TRIM(C25:F25&amp;""))&gt;0))&lt;4,"Fewer than 4 options. ","")&amp;IF(NOT(COUNTIF(Lines!$D$1:$D$4,G25)=1),"Correct answer missing. ","")&amp;IF((SUMPRODUCT(--ISNUMBER(SEARCH({"all of the above","none of the above","both a and b"},C25)))+SUMPRODUCT(--ISNUMBER(SEARCH({"all of the above","none of the above","both a and b"},D25)))+SUMPRODUCT(--ISNUMBER(SEARCH({"all of the above","none of the above","both a and b"},E25)))+SUMPRODUCT(--ISNUMBER(SEARCH({"all of the above","none of the above","both a and b"},F25))))&gt;0,"All or none of the above. ","")&amp;IF(OR(ISNUMBER(SEARCH(" not "," "&amp;B25&amp;" ")),ISNUMBER(SEARCH(" except",B25)),ISNUMBER(SEARCH(" never "," "&amp;B25&amp;" "))),"Negative stem. ","")&amp;IF(AND(SUMPRODUCT(--(LEN(TRIM(C25:F25&amp;""))&gt;0))=4,OR(C25=D25,C25=E25,C25=F25,D25=E25,D25=F25,E25=F25)),"Two options are the same. ","")&amp;IF(AND(COUNTIF(Lines!$D$1:$D$4,G25)=1,SUMPRODUCT(--(LEN(TRIM(C25:F25&amp;""))&gt;0))=4),IF(AND(CHOOSE(MATCH(G25,{"A","B","C","D"},0),LEN(C25),LEN(D25),LEN(E25),LEN(F25))&gt;=MAX(LEN(C25),LEN(D25),LEN(E25),LEN(F25)),CHOOSE(MATCH(G25,{"A","B","C","D"},0),LEN(C25),LEN(D25),LEN(E25),LEN(F25))&gt;1.25*(SUM(LEN(C25),LEN(D25),LEN(E25),LEN(F25))-CHOOSE(MATCH(G25,{"A","B","C","D"},0),LEN(C25),LEN(D25),LEN(E25),LEN(F25)))/3),"Answer is the longest option. ",""),"")&amp;IF(H25="No","Not accurate against the source. ",IF(H25&lt;&gt;"Yes","Accuracy not checked. ",""))&amp;IF(I25="No","Doesn't test the objective. ",IF(I25&lt;&gt;"Yes","Objective not checked. ","")))))</f>
        <v/>
      </c>
    </row>
    <row r="26" spans="1:10" ht="64" customHeight="1" x14ac:dyDescent="0.35">
      <c r="A26" s="6" t="s">
        <v>100</v>
      </c>
      <c r="B26" s="7"/>
      <c r="C26" s="7"/>
      <c r="D26" s="7"/>
      <c r="E26" s="7"/>
      <c r="F26" s="7"/>
      <c r="G26" s="7"/>
      <c r="H26" s="7"/>
      <c r="I26" s="7"/>
      <c r="J26" s="8" t="str">
        <f>IF(TRIM(B26)="","",IF((IF(SUMPRODUCT(--(LEN(TRIM(C26:F26&amp;""))&gt;0))&lt;4,"Fewer than 4 options. ","")&amp;IF(NOT(COUNTIF(Lines!$D$1:$D$4,G26)=1),"Correct answer missing. ","")&amp;IF((SUMPRODUCT(--ISNUMBER(SEARCH({"all of the above","none of the above","both a and b"},C26)))+SUMPRODUCT(--ISNUMBER(SEARCH({"all of the above","none of the above","both a and b"},D26)))+SUMPRODUCT(--ISNUMBER(SEARCH({"all of the above","none of the above","both a and b"},E26)))+SUMPRODUCT(--ISNUMBER(SEARCH({"all of the above","none of the above","both a and b"},F26))))&gt;0,"All or none of the above. ","")&amp;IF(OR(ISNUMBER(SEARCH(" not "," "&amp;B26&amp;" ")),ISNUMBER(SEARCH(" except",B26)),ISNUMBER(SEARCH(" never "," "&amp;B26&amp;" "))),"Negative stem. ","")&amp;IF(AND(SUMPRODUCT(--(LEN(TRIM(C26:F26&amp;""))&gt;0))=4,OR(C26=D26,C26=E26,C26=F26,D26=E26,D26=F26,E26=F26)),"Two options are the same. ","")&amp;IF(AND(COUNTIF(Lines!$D$1:$D$4,G26)=1,SUMPRODUCT(--(LEN(TRIM(C26:F26&amp;""))&gt;0))=4),IF(AND(CHOOSE(MATCH(G26,{"A","B","C","D"},0),LEN(C26),LEN(D26),LEN(E26),LEN(F26))&gt;=MAX(LEN(C26),LEN(D26),LEN(E26),LEN(F26)),CHOOSE(MATCH(G26,{"A","B","C","D"},0),LEN(C26),LEN(D26),LEN(E26),LEN(F26))&gt;1.25*(SUM(LEN(C26),LEN(D26),LEN(E26),LEN(F26))-CHOOSE(MATCH(G26,{"A","B","C","D"},0),LEN(C26),LEN(D26),LEN(E26),LEN(F26)))/3),"Answer is the longest option. ",""),"")&amp;IF(H26="No","Not accurate against the source. ",IF(H26&lt;&gt;"Yes","Accuracy not checked. ",""))&amp;IF(I26="No","Doesn't test the objective. ",IF(I26&lt;&gt;"Yes","Objective not checked. ","")))="","OK",TRIM(IF(SUMPRODUCT(--(LEN(TRIM(C26:F26&amp;""))&gt;0))&lt;4,"Fewer than 4 options. ","")&amp;IF(NOT(COUNTIF(Lines!$D$1:$D$4,G26)=1),"Correct answer missing. ","")&amp;IF((SUMPRODUCT(--ISNUMBER(SEARCH({"all of the above","none of the above","both a and b"},C26)))+SUMPRODUCT(--ISNUMBER(SEARCH({"all of the above","none of the above","both a and b"},D26)))+SUMPRODUCT(--ISNUMBER(SEARCH({"all of the above","none of the above","both a and b"},E26)))+SUMPRODUCT(--ISNUMBER(SEARCH({"all of the above","none of the above","both a and b"},F26))))&gt;0,"All or none of the above. ","")&amp;IF(OR(ISNUMBER(SEARCH(" not "," "&amp;B26&amp;" ")),ISNUMBER(SEARCH(" except",B26)),ISNUMBER(SEARCH(" never "," "&amp;B26&amp;" "))),"Negative stem. ","")&amp;IF(AND(SUMPRODUCT(--(LEN(TRIM(C26:F26&amp;""))&gt;0))=4,OR(C26=D26,C26=E26,C26=F26,D26=E26,D26=F26,E26=F26)),"Two options are the same. ","")&amp;IF(AND(COUNTIF(Lines!$D$1:$D$4,G26)=1,SUMPRODUCT(--(LEN(TRIM(C26:F26&amp;""))&gt;0))=4),IF(AND(CHOOSE(MATCH(G26,{"A","B","C","D"},0),LEN(C26),LEN(D26),LEN(E26),LEN(F26))&gt;=MAX(LEN(C26),LEN(D26),LEN(E26),LEN(F26)),CHOOSE(MATCH(G26,{"A","B","C","D"},0),LEN(C26),LEN(D26),LEN(E26),LEN(F26))&gt;1.25*(SUM(LEN(C26),LEN(D26),LEN(E26),LEN(F26))-CHOOSE(MATCH(G26,{"A","B","C","D"},0),LEN(C26),LEN(D26),LEN(E26),LEN(F26)))/3),"Answer is the longest option. ",""),"")&amp;IF(H26="No","Not accurate against the source. ",IF(H26&lt;&gt;"Yes","Accuracy not checked. ",""))&amp;IF(I26="No","Doesn't test the objective. ",IF(I26&lt;&gt;"Yes","Objective not checked. ","")))))</f>
        <v/>
      </c>
    </row>
    <row r="27" spans="1:10" ht="64" customHeight="1" x14ac:dyDescent="0.35">
      <c r="A27" s="6" t="s">
        <v>101</v>
      </c>
      <c r="B27" s="7"/>
      <c r="C27" s="7"/>
      <c r="D27" s="7"/>
      <c r="E27" s="7"/>
      <c r="F27" s="7"/>
      <c r="G27" s="7"/>
      <c r="H27" s="7"/>
      <c r="I27" s="7"/>
      <c r="J27" s="8" t="str">
        <f>IF(TRIM(B27)="","",IF((IF(SUMPRODUCT(--(LEN(TRIM(C27:F27&amp;""))&gt;0))&lt;4,"Fewer than 4 options. ","")&amp;IF(NOT(COUNTIF(Lines!$D$1:$D$4,G27)=1),"Correct answer missing. ","")&amp;IF((SUMPRODUCT(--ISNUMBER(SEARCH({"all of the above","none of the above","both a and b"},C27)))+SUMPRODUCT(--ISNUMBER(SEARCH({"all of the above","none of the above","both a and b"},D27)))+SUMPRODUCT(--ISNUMBER(SEARCH({"all of the above","none of the above","both a and b"},E27)))+SUMPRODUCT(--ISNUMBER(SEARCH({"all of the above","none of the above","both a and b"},F27))))&gt;0,"All or none of the above. ","")&amp;IF(OR(ISNUMBER(SEARCH(" not "," "&amp;B27&amp;" ")),ISNUMBER(SEARCH(" except",B27)),ISNUMBER(SEARCH(" never "," "&amp;B27&amp;" "))),"Negative stem. ","")&amp;IF(AND(SUMPRODUCT(--(LEN(TRIM(C27:F27&amp;""))&gt;0))=4,OR(C27=D27,C27=E27,C27=F27,D27=E27,D27=F27,E27=F27)),"Two options are the same. ","")&amp;IF(AND(COUNTIF(Lines!$D$1:$D$4,G27)=1,SUMPRODUCT(--(LEN(TRIM(C27:F27&amp;""))&gt;0))=4),IF(AND(CHOOSE(MATCH(G27,{"A","B","C","D"},0),LEN(C27),LEN(D27),LEN(E27),LEN(F27))&gt;=MAX(LEN(C27),LEN(D27),LEN(E27),LEN(F27)),CHOOSE(MATCH(G27,{"A","B","C","D"},0),LEN(C27),LEN(D27),LEN(E27),LEN(F27))&gt;1.25*(SUM(LEN(C27),LEN(D27),LEN(E27),LEN(F27))-CHOOSE(MATCH(G27,{"A","B","C","D"},0),LEN(C27),LEN(D27),LEN(E27),LEN(F27)))/3),"Answer is the longest option. ",""),"")&amp;IF(H27="No","Not accurate against the source. ",IF(H27&lt;&gt;"Yes","Accuracy not checked. ",""))&amp;IF(I27="No","Doesn't test the objective. ",IF(I27&lt;&gt;"Yes","Objective not checked. ","")))="","OK",TRIM(IF(SUMPRODUCT(--(LEN(TRIM(C27:F27&amp;""))&gt;0))&lt;4,"Fewer than 4 options. ","")&amp;IF(NOT(COUNTIF(Lines!$D$1:$D$4,G27)=1),"Correct answer missing. ","")&amp;IF((SUMPRODUCT(--ISNUMBER(SEARCH({"all of the above","none of the above","both a and b"},C27)))+SUMPRODUCT(--ISNUMBER(SEARCH({"all of the above","none of the above","both a and b"},D27)))+SUMPRODUCT(--ISNUMBER(SEARCH({"all of the above","none of the above","both a and b"},E27)))+SUMPRODUCT(--ISNUMBER(SEARCH({"all of the above","none of the above","both a and b"},F27))))&gt;0,"All or none of the above. ","")&amp;IF(OR(ISNUMBER(SEARCH(" not "," "&amp;B27&amp;" ")),ISNUMBER(SEARCH(" except",B27)),ISNUMBER(SEARCH(" never "," "&amp;B27&amp;" "))),"Negative stem. ","")&amp;IF(AND(SUMPRODUCT(--(LEN(TRIM(C27:F27&amp;""))&gt;0))=4,OR(C27=D27,C27=E27,C27=F27,D27=E27,D27=F27,E27=F27)),"Two options are the same. ","")&amp;IF(AND(COUNTIF(Lines!$D$1:$D$4,G27)=1,SUMPRODUCT(--(LEN(TRIM(C27:F27&amp;""))&gt;0))=4),IF(AND(CHOOSE(MATCH(G27,{"A","B","C","D"},0),LEN(C27),LEN(D27),LEN(E27),LEN(F27))&gt;=MAX(LEN(C27),LEN(D27),LEN(E27),LEN(F27)),CHOOSE(MATCH(G27,{"A","B","C","D"},0),LEN(C27),LEN(D27),LEN(E27),LEN(F27))&gt;1.25*(SUM(LEN(C27),LEN(D27),LEN(E27),LEN(F27))-CHOOSE(MATCH(G27,{"A","B","C","D"},0),LEN(C27),LEN(D27),LEN(E27),LEN(F27)))/3),"Answer is the longest option. ",""),"")&amp;IF(H27="No","Not accurate against the source. ",IF(H27&lt;&gt;"Yes","Accuracy not checked. ",""))&amp;IF(I27="No","Doesn't test the objective. ",IF(I27&lt;&gt;"Yes","Objective not checked. ","")))))</f>
        <v/>
      </c>
    </row>
  </sheetData>
  <mergeCells count="6">
    <mergeCell ref="A4:B4"/>
    <mergeCell ref="C3:F3"/>
    <mergeCell ref="C4:F4"/>
    <mergeCell ref="A5:B5"/>
    <mergeCell ref="C5:F5"/>
    <mergeCell ref="A3:B3"/>
  </mergeCells>
  <conditionalFormatting sqref="C4">
    <cfRule type="expression" dxfId="4" priority="3">
      <formula>ISNUMBER(SEARCH("Uneven",$C$4))</formula>
    </cfRule>
  </conditionalFormatting>
  <conditionalFormatting sqref="C5">
    <cfRule type="expression" dxfId="3" priority="1">
      <formula>$C$5="Ready to use"</formula>
    </cfRule>
    <cfRule type="expression" dxfId="2" priority="2">
      <formula>AND($C$5&lt;&gt;"Ready to use",$C$5&lt;&gt;"Paste the questions below")</formula>
    </cfRule>
  </conditionalFormatting>
  <conditionalFormatting sqref="J8:J27">
    <cfRule type="expression" dxfId="1" priority="4">
      <formula>J8="OK"</formula>
    </cfRule>
    <cfRule type="expression" dxfId="0" priority="5">
      <formula>AND(J8&lt;&gt;"",J8&lt;&gt;"OK")</formula>
    </cfRule>
  </conditionalFormatting>
  <dataValidations count="2">
    <dataValidation type="list" allowBlank="1" sqref="G8:G27" xr:uid="{00000000-0002-0000-0300-000000000000}">
      <formula1>"A,B,C,D"</formula1>
    </dataValidation>
    <dataValidation type="list" allowBlank="1" sqref="H8:I27" xr:uid="{00000000-0002-0000-0300-000001000000}">
      <formula1>"Yes,No"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
  <sheetViews>
    <sheetView workbookViewId="0"/>
  </sheetViews>
  <sheetFormatPr defaultRowHeight="14.5" x14ac:dyDescent="0.35"/>
  <cols>
    <col min="1" max="1" width="26" customWidth="1"/>
    <col min="2" max="2" width="44" customWidth="1"/>
    <col min="3" max="3" width="50" customWidth="1"/>
    <col min="4" max="4" width="14" customWidth="1"/>
  </cols>
  <sheetData>
    <row r="1" spans="1:4" ht="19" x14ac:dyDescent="0.4">
      <c r="A1" s="1" t="s">
        <v>16</v>
      </c>
    </row>
    <row r="2" spans="1:4" x14ac:dyDescent="0.35">
      <c r="A2" s="2" t="s">
        <v>102</v>
      </c>
    </row>
    <row r="4" spans="1:4" x14ac:dyDescent="0.35">
      <c r="A4" s="3" t="s">
        <v>81</v>
      </c>
      <c r="B4" s="3" t="s">
        <v>103</v>
      </c>
      <c r="C4" s="3" t="s">
        <v>104</v>
      </c>
      <c r="D4" s="3" t="s">
        <v>105</v>
      </c>
    </row>
    <row r="5" spans="1:4" ht="26.65" customHeight="1" x14ac:dyDescent="0.35">
      <c r="A5" s="4" t="s">
        <v>106</v>
      </c>
      <c r="B5" s="5" t="s">
        <v>107</v>
      </c>
      <c r="C5" s="5" t="s">
        <v>108</v>
      </c>
      <c r="D5" s="5" t="s">
        <v>109</v>
      </c>
    </row>
    <row r="6" spans="1:4" ht="26.65" customHeight="1" x14ac:dyDescent="0.35">
      <c r="A6" s="4" t="s">
        <v>110</v>
      </c>
      <c r="B6" s="5" t="s">
        <v>111</v>
      </c>
      <c r="C6" s="5" t="s">
        <v>112</v>
      </c>
      <c r="D6" s="5" t="s">
        <v>109</v>
      </c>
    </row>
    <row r="7" spans="1:4" ht="26.65" customHeight="1" x14ac:dyDescent="0.35">
      <c r="A7" s="4" t="s">
        <v>113</v>
      </c>
      <c r="B7" s="5" t="s">
        <v>114</v>
      </c>
      <c r="C7" s="5" t="s">
        <v>115</v>
      </c>
      <c r="D7" s="5" t="s">
        <v>109</v>
      </c>
    </row>
    <row r="8" spans="1:4" ht="26.65" customHeight="1" x14ac:dyDescent="0.35">
      <c r="A8" s="4" t="s">
        <v>116</v>
      </c>
      <c r="B8" s="5" t="s">
        <v>117</v>
      </c>
      <c r="C8" s="5" t="s">
        <v>118</v>
      </c>
      <c r="D8" s="5" t="s">
        <v>109</v>
      </c>
    </row>
    <row r="9" spans="1:4" ht="26.65" customHeight="1" x14ac:dyDescent="0.35">
      <c r="A9" s="4" t="s">
        <v>119</v>
      </c>
      <c r="B9" s="5" t="s">
        <v>120</v>
      </c>
      <c r="C9" s="5" t="s">
        <v>121</v>
      </c>
      <c r="D9" s="5" t="s">
        <v>109</v>
      </c>
    </row>
    <row r="10" spans="1:4" ht="26.65" customHeight="1" x14ac:dyDescent="0.35">
      <c r="A10" s="4" t="s">
        <v>122</v>
      </c>
      <c r="B10" s="5" t="s">
        <v>123</v>
      </c>
      <c r="C10" s="5" t="s">
        <v>124</v>
      </c>
      <c r="D10" s="5" t="s">
        <v>125</v>
      </c>
    </row>
    <row r="11" spans="1:4" ht="26.65" customHeight="1" x14ac:dyDescent="0.35">
      <c r="A11" s="4" t="s">
        <v>126</v>
      </c>
      <c r="B11" s="5" t="s">
        <v>127</v>
      </c>
      <c r="C11" s="5" t="s">
        <v>128</v>
      </c>
      <c r="D11" s="5" t="s">
        <v>125</v>
      </c>
    </row>
    <row r="12" spans="1:4" ht="26.65" customHeight="1" x14ac:dyDescent="0.35">
      <c r="A12" s="4" t="s">
        <v>129</v>
      </c>
      <c r="B12" s="5" t="s">
        <v>130</v>
      </c>
      <c r="C12" s="5" t="s">
        <v>131</v>
      </c>
      <c r="D12" s="5" t="s">
        <v>125</v>
      </c>
    </row>
    <row r="13" spans="1:4" ht="26.65" customHeight="1" x14ac:dyDescent="0.35">
      <c r="A13" s="4" t="s">
        <v>132</v>
      </c>
      <c r="B13" s="5" t="s">
        <v>133</v>
      </c>
      <c r="C13" s="5" t="s">
        <v>134</v>
      </c>
      <c r="D13" s="5" t="s">
        <v>125</v>
      </c>
    </row>
    <row r="14" spans="1:4" ht="26.65" customHeight="1" x14ac:dyDescent="0.35">
      <c r="A14" s="4" t="s">
        <v>135</v>
      </c>
      <c r="B14" s="5" t="s">
        <v>136</v>
      </c>
      <c r="C14" s="5" t="s">
        <v>137</v>
      </c>
      <c r="D14" s="5" t="s">
        <v>125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
  <sheetViews>
    <sheetView workbookViewId="0"/>
  </sheetViews>
  <sheetFormatPr defaultRowHeight="14.5" x14ac:dyDescent="0.35"/>
  <sheetData>
    <row r="1" spans="1:4" x14ac:dyDescent="0.35">
      <c r="A1" t="s">
        <v>138</v>
      </c>
      <c r="B1" t="s">
        <v>139</v>
      </c>
      <c r="D1" t="s">
        <v>74</v>
      </c>
    </row>
    <row r="2" spans="1:4" x14ac:dyDescent="0.35">
      <c r="A2" t="s">
        <v>140</v>
      </c>
      <c r="B2" t="s">
        <v>141</v>
      </c>
      <c r="D2" t="s">
        <v>75</v>
      </c>
    </row>
    <row r="3" spans="1:4" x14ac:dyDescent="0.35">
      <c r="A3" t="s">
        <v>142</v>
      </c>
      <c r="B3" t="s">
        <v>143</v>
      </c>
      <c r="D3" t="s">
        <v>76</v>
      </c>
    </row>
    <row r="4" spans="1:4" x14ac:dyDescent="0.35">
      <c r="A4" t="s">
        <v>144</v>
      </c>
      <c r="B4" t="s">
        <v>145</v>
      </c>
      <c r="D4" t="s">
        <v>77</v>
      </c>
    </row>
    <row r="5" spans="1:4" x14ac:dyDescent="0.35">
      <c r="A5" t="s">
        <v>146</v>
      </c>
      <c r="B5" t="s">
        <v>147</v>
      </c>
    </row>
    <row r="6" spans="1:4" x14ac:dyDescent="0.35">
      <c r="A6" t="s">
        <v>148</v>
      </c>
      <c r="B6" t="s">
        <v>149</v>
      </c>
    </row>
    <row r="7" spans="1:4" x14ac:dyDescent="0.35">
      <c r="A7" t="s">
        <v>150</v>
      </c>
      <c r="B7" t="s">
        <v>151</v>
      </c>
    </row>
    <row r="8" spans="1:4" x14ac:dyDescent="0.35">
      <c r="A8" t="s">
        <v>152</v>
      </c>
      <c r="B8" t="s">
        <v>153</v>
      </c>
    </row>
    <row r="9" spans="1:4" x14ac:dyDescent="0.35">
      <c r="A9" t="s">
        <v>154</v>
      </c>
      <c r="B9" t="s">
        <v>155</v>
      </c>
    </row>
    <row r="10" spans="1:4" x14ac:dyDescent="0.35">
      <c r="A10" t="s">
        <v>156</v>
      </c>
      <c r="B10" t="s">
        <v>157</v>
      </c>
    </row>
    <row r="11" spans="1:4" x14ac:dyDescent="0.35">
      <c r="A11" t="s">
        <v>158</v>
      </c>
      <c r="B11" t="s">
        <v>159</v>
      </c>
    </row>
    <row r="12" spans="1:4" x14ac:dyDescent="0.35">
      <c r="A12" t="s">
        <v>160</v>
      </c>
      <c r="B12" t="s">
        <v>161</v>
      </c>
    </row>
    <row r="13" spans="1:4" x14ac:dyDescent="0.35">
      <c r="A13" t="s">
        <v>162</v>
      </c>
      <c r="B13" t="s">
        <v>163</v>
      </c>
    </row>
    <row r="14" spans="1:4" x14ac:dyDescent="0.35">
      <c r="A14" t="s">
        <v>164</v>
      </c>
      <c r="B14" t="s">
        <v>165</v>
      </c>
    </row>
    <row r="15" spans="1:4" x14ac:dyDescent="0.35">
      <c r="A15" t="s">
        <v>166</v>
      </c>
      <c r="B15" t="s">
        <v>167</v>
      </c>
    </row>
    <row r="16" spans="1:4" x14ac:dyDescent="0.35">
      <c r="A16" t="s">
        <v>168</v>
      </c>
      <c r="B16" t="s">
        <v>169</v>
      </c>
    </row>
    <row r="17" spans="1:2" x14ac:dyDescent="0.35">
      <c r="A17" t="s">
        <v>170</v>
      </c>
      <c r="B17" t="s">
        <v>171</v>
      </c>
    </row>
    <row r="18" spans="1:2" x14ac:dyDescent="0.35">
      <c r="A18" t="s">
        <v>172</v>
      </c>
      <c r="B18" t="s">
        <v>173</v>
      </c>
    </row>
    <row r="19" spans="1:2" x14ac:dyDescent="0.35">
      <c r="A19" t="s">
        <v>174</v>
      </c>
      <c r="B19" t="s">
        <v>173</v>
      </c>
    </row>
    <row r="20" spans="1:2" x14ac:dyDescent="0.35">
      <c r="A20" t="s">
        <v>175</v>
      </c>
      <c r="B20" t="s">
        <v>176</v>
      </c>
    </row>
    <row r="21" spans="1:2" x14ac:dyDescent="0.35">
      <c r="A21" t="s">
        <v>177</v>
      </c>
      <c r="B21" t="s">
        <v>176</v>
      </c>
    </row>
    <row r="22" spans="1:2" x14ac:dyDescent="0.35">
      <c r="A22" t="s">
        <v>178</v>
      </c>
      <c r="B22" t="s">
        <v>179</v>
      </c>
    </row>
    <row r="23" spans="1:2" x14ac:dyDescent="0.35">
      <c r="A23" t="s">
        <v>180</v>
      </c>
      <c r="B23" t="s">
        <v>179</v>
      </c>
    </row>
    <row r="24" spans="1:2" x14ac:dyDescent="0.35">
      <c r="A24" t="s">
        <v>181</v>
      </c>
      <c r="B24" t="s">
        <v>182</v>
      </c>
    </row>
    <row r="25" spans="1:2" x14ac:dyDescent="0.35">
      <c r="A25" t="s">
        <v>183</v>
      </c>
      <c r="B25" t="s">
        <v>182</v>
      </c>
    </row>
    <row r="26" spans="1:2" x14ac:dyDescent="0.35">
      <c r="A26" t="s">
        <v>184</v>
      </c>
      <c r="B26" t="s">
        <v>185</v>
      </c>
    </row>
    <row r="27" spans="1:2" x14ac:dyDescent="0.35">
      <c r="A27" t="s">
        <v>186</v>
      </c>
      <c r="B27" t="s">
        <v>185</v>
      </c>
    </row>
    <row r="28" spans="1:2" x14ac:dyDescent="0.35">
      <c r="A28" t="s">
        <v>187</v>
      </c>
      <c r="B28" t="s">
        <v>188</v>
      </c>
    </row>
    <row r="29" spans="1:2" x14ac:dyDescent="0.35">
      <c r="A29" t="s">
        <v>189</v>
      </c>
      <c r="B29" t="s">
        <v>188</v>
      </c>
    </row>
    <row r="30" spans="1:2" x14ac:dyDescent="0.35">
      <c r="A30" t="s">
        <v>190</v>
      </c>
      <c r="B30" t="s">
        <v>188</v>
      </c>
    </row>
    <row r="31" spans="1:2" x14ac:dyDescent="0.35">
      <c r="A31" t="s">
        <v>191</v>
      </c>
      <c r="B31"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Prompt builder</vt:lpstr>
      <vt:lpstr>Prompt library</vt:lpstr>
      <vt:lpstr>Question review</vt:lpstr>
      <vt:lpstr>Review checklist</vt:lpstr>
      <vt:lpstr>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2026-10-22T00:48:44Z</dcterms:modified>
</cp:coreProperties>
</file>