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KGL til ruter.no - Romerike 2029/"/>
    </mc:Choice>
  </mc:AlternateContent>
  <xr:revisionPtr revIDLastSave="6390" documentId="8_{F655AB41-64FF-4B8E-943F-73D084C07BA6}" xr6:coauthVersionLast="47" xr6:coauthVersionMax="47" xr10:uidLastSave="{30E9CCBD-5D00-4293-9C39-6CBE53B8CA64}"/>
  <bookViews>
    <workbookView xWindow="-120" yWindow="-120" windowWidth="51840" windowHeight="21120" tabRatio="856" activeTab="1" xr2:uid="{00000000-000D-0000-FFFF-FFFF00000000}"/>
  </bookViews>
  <sheets>
    <sheet name="Kalender_2030" sheetId="35" r:id="rId1"/>
    <sheet name="Ro 1 Aurskog-Høland" sheetId="23" r:id="rId2"/>
    <sheet name="Ro 2 Gjerdrum_Nannestad" sheetId="36" r:id="rId3"/>
    <sheet name="Ro 3 Eidsvoll_Årnes" sheetId="37" r:id="rId4"/>
  </sheets>
  <definedNames>
    <definedName name="_xlnm._FilterDatabase" localSheetId="0" hidden="1">Kalender_2030!$A$1:$G$366</definedName>
    <definedName name="_xlnm.Print_Area" localSheetId="1">'Ro 1 Aurskog-Høland'!$A$1:$G$393</definedName>
    <definedName name="_xlnm.Print_Area" localSheetId="2">'Ro 2 Gjerdrum_Nannestad'!$A$1:$G$353</definedName>
    <definedName name="_xlnm.Print_Area" localSheetId="3">'Ro 3 Eidsvoll_Årnes'!$A$1:$G$569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0" i="36" l="1"/>
  <c r="A340" i="36"/>
  <c r="B335" i="36"/>
  <c r="A335" i="36"/>
  <c r="B869" i="37"/>
  <c r="B868" i="37"/>
  <c r="B867" i="37"/>
  <c r="B866" i="37"/>
  <c r="B865" i="37"/>
  <c r="B864" i="37"/>
  <c r="B863" i="37"/>
  <c r="B862" i="37"/>
  <c r="B861" i="37"/>
  <c r="B860" i="37"/>
  <c r="B859" i="37"/>
  <c r="B858" i="37"/>
  <c r="B857" i="37"/>
  <c r="B856" i="37"/>
  <c r="B855" i="37"/>
  <c r="B854" i="37"/>
  <c r="B853" i="37"/>
  <c r="B852" i="37"/>
  <c r="B851" i="37"/>
  <c r="B850" i="37"/>
  <c r="B849" i="37"/>
  <c r="B848" i="37"/>
  <c r="B847" i="37"/>
  <c r="B846" i="37"/>
  <c r="B845" i="37"/>
  <c r="B844" i="37"/>
  <c r="B843" i="37"/>
  <c r="B842" i="37"/>
  <c r="A869" i="37"/>
  <c r="A868" i="37"/>
  <c r="A867" i="37"/>
  <c r="A866" i="37"/>
  <c r="A865" i="37"/>
  <c r="A864" i="37"/>
  <c r="A863" i="37"/>
  <c r="A862" i="37"/>
  <c r="A861" i="37"/>
  <c r="A860" i="37"/>
  <c r="A859" i="37"/>
  <c r="A858" i="37"/>
  <c r="A857" i="37"/>
  <c r="A856" i="37"/>
  <c r="A855" i="37"/>
  <c r="A854" i="37"/>
  <c r="A853" i="37"/>
  <c r="A852" i="37"/>
  <c r="A851" i="37"/>
  <c r="A850" i="37"/>
  <c r="A849" i="37"/>
  <c r="A848" i="37"/>
  <c r="A847" i="37"/>
  <c r="A846" i="37"/>
  <c r="A845" i="37"/>
  <c r="A844" i="37"/>
  <c r="A843" i="37"/>
  <c r="A842" i="37"/>
  <c r="B841" i="37"/>
  <c r="B840" i="37"/>
  <c r="B839" i="37"/>
  <c r="B838" i="37"/>
  <c r="B837" i="37"/>
  <c r="B836" i="37"/>
  <c r="B835" i="37"/>
  <c r="A841" i="37"/>
  <c r="A840" i="37"/>
  <c r="A839" i="37"/>
  <c r="A838" i="37"/>
  <c r="A837" i="37"/>
  <c r="A836" i="37"/>
  <c r="A835" i="37"/>
  <c r="B834" i="37"/>
  <c r="A834" i="37"/>
  <c r="B833" i="37"/>
  <c r="A833" i="37"/>
  <c r="B832" i="37"/>
  <c r="A832" i="37"/>
  <c r="B831" i="37"/>
  <c r="A831" i="37"/>
  <c r="B830" i="37"/>
  <c r="A830" i="37"/>
  <c r="B829" i="37"/>
  <c r="A829" i="37"/>
  <c r="B828" i="37"/>
  <c r="A828" i="37"/>
  <c r="B827" i="37"/>
  <c r="B826" i="37"/>
  <c r="B825" i="37"/>
  <c r="B824" i="37"/>
  <c r="B823" i="37"/>
  <c r="B822" i="37"/>
  <c r="A827" i="37"/>
  <c r="A826" i="37"/>
  <c r="A825" i="37"/>
  <c r="A824" i="37"/>
  <c r="A823" i="37"/>
  <c r="A822" i="37"/>
  <c r="E822" i="37"/>
  <c r="E823" i="37"/>
  <c r="E850" i="37"/>
  <c r="E851" i="37"/>
  <c r="K3" i="35" l="1"/>
  <c r="B351" i="36" l="1"/>
  <c r="A351" i="36"/>
  <c r="B350" i="36"/>
  <c r="A350" i="36"/>
  <c r="B349" i="36"/>
  <c r="A349" i="36"/>
  <c r="B348" i="36"/>
  <c r="A348" i="36"/>
  <c r="B347" i="36"/>
  <c r="A347" i="36"/>
  <c r="B346" i="36"/>
  <c r="A346" i="36"/>
  <c r="B345" i="36"/>
  <c r="A345" i="36"/>
  <c r="B344" i="36"/>
  <c r="A344" i="36"/>
  <c r="B343" i="36"/>
  <c r="A343" i="36"/>
  <c r="B342" i="36"/>
  <c r="A342" i="36"/>
  <c r="B341" i="36"/>
  <c r="A341" i="36"/>
  <c r="B339" i="36"/>
  <c r="A339" i="36"/>
  <c r="B338" i="36"/>
  <c r="A338" i="36"/>
  <c r="B337" i="36"/>
  <c r="A337" i="36"/>
  <c r="B336" i="36"/>
  <c r="A336" i="36"/>
  <c r="B334" i="36"/>
  <c r="A334" i="36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K25" i="35"/>
  <c r="A25" i="35"/>
  <c r="K24" i="35"/>
  <c r="A24" i="35"/>
  <c r="K23" i="35"/>
  <c r="K42" i="35" s="1"/>
  <c r="A23" i="35"/>
  <c r="K22" i="35"/>
  <c r="A22" i="35"/>
  <c r="K21" i="35"/>
  <c r="A21" i="35"/>
  <c r="K20" i="35"/>
  <c r="A20" i="35"/>
  <c r="K19" i="35"/>
  <c r="A19" i="35"/>
  <c r="A18" i="35"/>
  <c r="K17" i="35"/>
  <c r="A17" i="35"/>
  <c r="K16" i="35"/>
  <c r="A16" i="35"/>
  <c r="K15" i="35"/>
  <c r="K40" i="35" s="1"/>
  <c r="A15" i="35"/>
  <c r="K14" i="35"/>
  <c r="A14" i="35"/>
  <c r="K13" i="35"/>
  <c r="A13" i="35"/>
  <c r="K12" i="35"/>
  <c r="A12" i="35"/>
  <c r="K11" i="35"/>
  <c r="A11" i="35"/>
  <c r="A10" i="35"/>
  <c r="K9" i="35"/>
  <c r="L9" i="35" s="1"/>
  <c r="K44" i="35" s="1"/>
  <c r="A9" i="35"/>
  <c r="K8" i="35"/>
  <c r="L8" i="35" s="1"/>
  <c r="K43" i="35" s="1"/>
  <c r="A8" i="35"/>
  <c r="K7" i="35"/>
  <c r="K38" i="35" s="1"/>
  <c r="A7" i="35"/>
  <c r="K6" i="35"/>
  <c r="K37" i="35" s="1"/>
  <c r="A6" i="35"/>
  <c r="K5" i="35"/>
  <c r="K36" i="35" s="1"/>
  <c r="A5" i="35"/>
  <c r="K4" i="35"/>
  <c r="K35" i="35" s="1"/>
  <c r="A4" i="35"/>
  <c r="A3" i="35"/>
  <c r="A2" i="35"/>
  <c r="K39" i="35" l="1"/>
  <c r="C8" i="37"/>
  <c r="C8" i="36"/>
  <c r="C8" i="23"/>
  <c r="C7" i="37"/>
  <c r="C7" i="36"/>
  <c r="C7" i="23"/>
  <c r="C13" i="37"/>
  <c r="C13" i="36"/>
  <c r="C13" i="23"/>
  <c r="C10" i="36"/>
  <c r="C10" i="23"/>
  <c r="C10" i="37"/>
  <c r="C14" i="37"/>
  <c r="C14" i="36"/>
  <c r="C14" i="23"/>
  <c r="C6" i="37"/>
  <c r="C6" i="36"/>
  <c r="C6" i="23"/>
  <c r="C5" i="37"/>
  <c r="C5" i="36"/>
  <c r="C5" i="23"/>
  <c r="C12" i="37"/>
  <c r="C12" i="36"/>
  <c r="C12" i="23"/>
  <c r="K10" i="35"/>
  <c r="L7" i="35"/>
  <c r="K41" i="35"/>
  <c r="K18" i="35"/>
  <c r="L18" i="35" s="1"/>
  <c r="K34" i="35"/>
  <c r="K26" i="35"/>
  <c r="L26" i="35" s="1"/>
  <c r="G70" i="23" l="1"/>
  <c r="D70" i="23"/>
  <c r="D68" i="23"/>
  <c r="G68" i="23"/>
  <c r="G260" i="37"/>
  <c r="G71" i="37"/>
  <c r="G281" i="37"/>
  <c r="G92" i="37"/>
  <c r="D281" i="37"/>
  <c r="G155" i="37"/>
  <c r="G176" i="37"/>
  <c r="G113" i="37"/>
  <c r="D155" i="37"/>
  <c r="D29" i="37"/>
  <c r="D260" i="37"/>
  <c r="D71" i="37"/>
  <c r="G239" i="37"/>
  <c r="G218" i="37"/>
  <c r="G197" i="37"/>
  <c r="D239" i="37"/>
  <c r="D218" i="37"/>
  <c r="D197" i="37"/>
  <c r="D176" i="37"/>
  <c r="D92" i="37"/>
  <c r="D113" i="37"/>
  <c r="D134" i="37"/>
  <c r="G134" i="37"/>
  <c r="D50" i="37"/>
  <c r="G29" i="37"/>
  <c r="G50" i="37"/>
  <c r="G71" i="23"/>
  <c r="D71" i="23"/>
  <c r="G44" i="36"/>
  <c r="D44" i="36"/>
  <c r="G149" i="36"/>
  <c r="D149" i="36"/>
  <c r="G290" i="36"/>
  <c r="G200" i="36"/>
  <c r="G65" i="36"/>
  <c r="D290" i="36"/>
  <c r="D200" i="36"/>
  <c r="D65" i="36"/>
  <c r="G305" i="36"/>
  <c r="G215" i="36"/>
  <c r="G86" i="36"/>
  <c r="D305" i="36"/>
  <c r="D215" i="36"/>
  <c r="D86" i="36"/>
  <c r="G320" i="36"/>
  <c r="G230" i="36"/>
  <c r="G107" i="36"/>
  <c r="D320" i="36"/>
  <c r="D230" i="36"/>
  <c r="D107" i="36"/>
  <c r="G245" i="36"/>
  <c r="G128" i="36"/>
  <c r="D245" i="36"/>
  <c r="D128" i="36"/>
  <c r="G260" i="36"/>
  <c r="G170" i="36"/>
  <c r="D260" i="36"/>
  <c r="D170" i="36"/>
  <c r="G275" i="36"/>
  <c r="G185" i="36"/>
  <c r="G22" i="36"/>
  <c r="D275" i="36"/>
  <c r="D185" i="36"/>
  <c r="D22" i="36"/>
  <c r="G775" i="37"/>
  <c r="G685" i="37"/>
  <c r="G595" i="37"/>
  <c r="G505" i="37"/>
  <c r="G232" i="37"/>
  <c r="G400" i="37"/>
  <c r="G310" i="37"/>
  <c r="G43" i="37"/>
  <c r="G790" i="37"/>
  <c r="G700" i="37"/>
  <c r="G610" i="37"/>
  <c r="G520" i="37"/>
  <c r="G253" i="37"/>
  <c r="G415" i="37"/>
  <c r="G325" i="37"/>
  <c r="G64" i="37"/>
  <c r="D790" i="37"/>
  <c r="D700" i="37"/>
  <c r="D610" i="37"/>
  <c r="D520" i="37"/>
  <c r="D253" i="37"/>
  <c r="D415" i="37"/>
  <c r="D325" i="37"/>
  <c r="G805" i="37"/>
  <c r="G715" i="37"/>
  <c r="G625" i="37"/>
  <c r="G535" i="37"/>
  <c r="G274" i="37"/>
  <c r="G430" i="37"/>
  <c r="G340" i="37"/>
  <c r="G85" i="37"/>
  <c r="D805" i="37"/>
  <c r="D715" i="37"/>
  <c r="D625" i="37"/>
  <c r="D535" i="37"/>
  <c r="G148" i="37"/>
  <c r="G565" i="37"/>
  <c r="D475" i="37"/>
  <c r="G385" i="37"/>
  <c r="G355" i="37"/>
  <c r="D22" i="37"/>
  <c r="G655" i="37"/>
  <c r="D565" i="37"/>
  <c r="D505" i="37"/>
  <c r="D232" i="37"/>
  <c r="D385" i="37"/>
  <c r="D355" i="37"/>
  <c r="G106" i="37"/>
  <c r="G745" i="37"/>
  <c r="D655" i="37"/>
  <c r="D595" i="37"/>
  <c r="D685" i="37"/>
  <c r="G640" i="37"/>
  <c r="D490" i="37"/>
  <c r="D430" i="37"/>
  <c r="D370" i="37"/>
  <c r="D64" i="37"/>
  <c r="D640" i="37"/>
  <c r="D400" i="37"/>
  <c r="G550" i="37"/>
  <c r="D190" i="37"/>
  <c r="G730" i="37"/>
  <c r="G460" i="37"/>
  <c r="D730" i="37"/>
  <c r="G670" i="37"/>
  <c r="G211" i="37"/>
  <c r="G370" i="37"/>
  <c r="D550" i="37"/>
  <c r="D211" i="37"/>
  <c r="D85" i="37"/>
  <c r="G580" i="37"/>
  <c r="D460" i="37"/>
  <c r="D670" i="37"/>
  <c r="D445" i="37"/>
  <c r="D148" i="37"/>
  <c r="D274" i="37"/>
  <c r="G190" i="37"/>
  <c r="D43" i="37"/>
  <c r="D169" i="37"/>
  <c r="G127" i="37"/>
  <c r="D127" i="37"/>
  <c r="D295" i="37"/>
  <c r="G169" i="37"/>
  <c r="D775" i="37"/>
  <c r="G445" i="37"/>
  <c r="G22" i="37"/>
  <c r="D745" i="37"/>
  <c r="G295" i="37"/>
  <c r="D580" i="37"/>
  <c r="D310" i="37"/>
  <c r="G475" i="37"/>
  <c r="G760" i="37"/>
  <c r="D760" i="37"/>
  <c r="D106" i="37"/>
  <c r="G490" i="37"/>
  <c r="D340" i="37"/>
  <c r="G64" i="23"/>
  <c r="D64" i="23"/>
  <c r="D357" i="23"/>
  <c r="G357" i="23"/>
  <c r="G807" i="37"/>
  <c r="G717" i="37"/>
  <c r="G627" i="37"/>
  <c r="G537" i="37"/>
  <c r="G276" i="37"/>
  <c r="G432" i="37"/>
  <c r="G342" i="37"/>
  <c r="G87" i="37"/>
  <c r="G150" i="37"/>
  <c r="G732" i="37"/>
  <c r="G642" i="37"/>
  <c r="G552" i="37"/>
  <c r="G462" i="37"/>
  <c r="G171" i="37"/>
  <c r="G447" i="37"/>
  <c r="G357" i="37"/>
  <c r="G108" i="37"/>
  <c r="D150" i="37"/>
  <c r="D732" i="37"/>
  <c r="D642" i="37"/>
  <c r="D552" i="37"/>
  <c r="D462" i="37"/>
  <c r="D171" i="37"/>
  <c r="D447" i="37"/>
  <c r="D357" i="37"/>
  <c r="G747" i="37"/>
  <c r="G657" i="37"/>
  <c r="G567" i="37"/>
  <c r="G477" i="37"/>
  <c r="G192" i="37"/>
  <c r="G372" i="37"/>
  <c r="G129" i="37"/>
  <c r="D747" i="37"/>
  <c r="D657" i="37"/>
  <c r="D567" i="37"/>
  <c r="D477" i="37"/>
  <c r="G777" i="37"/>
  <c r="D687" i="37"/>
  <c r="D627" i="37"/>
  <c r="D213" i="37"/>
  <c r="G327" i="37"/>
  <c r="D777" i="37"/>
  <c r="D717" i="37"/>
  <c r="D327" i="37"/>
  <c r="G297" i="37"/>
  <c r="G45" i="37"/>
  <c r="D762" i="37"/>
  <c r="D522" i="37"/>
  <c r="D807" i="37"/>
  <c r="G672" i="37"/>
  <c r="G597" i="37"/>
  <c r="D297" i="37"/>
  <c r="D672" i="37"/>
  <c r="D597" i="37"/>
  <c r="D792" i="37"/>
  <c r="G213" i="37"/>
  <c r="D417" i="37"/>
  <c r="G507" i="37"/>
  <c r="G24" i="37"/>
  <c r="G612" i="37"/>
  <c r="D507" i="37"/>
  <c r="D45" i="37"/>
  <c r="D612" i="37"/>
  <c r="G402" i="37"/>
  <c r="D87" i="37"/>
  <c r="G522" i="37"/>
  <c r="D24" i="37"/>
  <c r="G66" i="37"/>
  <c r="G312" i="37"/>
  <c r="D66" i="37"/>
  <c r="D276" i="37"/>
  <c r="G687" i="37"/>
  <c r="D312" i="37"/>
  <c r="G234" i="37"/>
  <c r="G492" i="37"/>
  <c r="D234" i="37"/>
  <c r="D402" i="37"/>
  <c r="D432" i="37"/>
  <c r="G762" i="37"/>
  <c r="D492" i="37"/>
  <c r="G417" i="37"/>
  <c r="G702" i="37"/>
  <c r="G582" i="37"/>
  <c r="G255" i="37"/>
  <c r="G387" i="37"/>
  <c r="D129" i="37"/>
  <c r="D108" i="37"/>
  <c r="D192" i="37"/>
  <c r="D702" i="37"/>
  <c r="D582" i="37"/>
  <c r="D255" i="37"/>
  <c r="D387" i="37"/>
  <c r="D537" i="37"/>
  <c r="D342" i="37"/>
  <c r="G792" i="37"/>
  <c r="D372" i="37"/>
  <c r="G72" i="23"/>
  <c r="D72" i="23"/>
  <c r="G66" i="23"/>
  <c r="D66" i="23"/>
  <c r="G359" i="23"/>
  <c r="D359" i="23"/>
  <c r="G53" i="36"/>
  <c r="D53" i="36"/>
  <c r="G158" i="36"/>
  <c r="D158" i="36"/>
  <c r="G137" i="36"/>
  <c r="D137" i="36"/>
  <c r="G31" i="36"/>
  <c r="D31" i="36"/>
  <c r="G74" i="36"/>
  <c r="D74" i="36"/>
  <c r="G95" i="36"/>
  <c r="D95" i="36"/>
  <c r="G116" i="36"/>
  <c r="D116" i="36"/>
  <c r="G47" i="36"/>
  <c r="D47" i="36"/>
  <c r="G152" i="36"/>
  <c r="D152" i="36"/>
  <c r="G248" i="36"/>
  <c r="G131" i="36"/>
  <c r="D248" i="36"/>
  <c r="D131" i="36"/>
  <c r="G263" i="36"/>
  <c r="G173" i="36"/>
  <c r="D263" i="36"/>
  <c r="D173" i="36"/>
  <c r="G278" i="36"/>
  <c r="G188" i="36"/>
  <c r="G25" i="36"/>
  <c r="D278" i="36"/>
  <c r="D188" i="36"/>
  <c r="D25" i="36"/>
  <c r="G293" i="36"/>
  <c r="G203" i="36"/>
  <c r="G68" i="36"/>
  <c r="D293" i="36"/>
  <c r="D203" i="36"/>
  <c r="D68" i="36"/>
  <c r="G308" i="36"/>
  <c r="G218" i="36"/>
  <c r="G89" i="36"/>
  <c r="D308" i="36"/>
  <c r="D218" i="36"/>
  <c r="D89" i="36"/>
  <c r="G323" i="36"/>
  <c r="G233" i="36"/>
  <c r="G110" i="36"/>
  <c r="D323" i="36"/>
  <c r="D233" i="36"/>
  <c r="D110" i="36"/>
  <c r="G216" i="37"/>
  <c r="G27" i="37"/>
  <c r="G237" i="37"/>
  <c r="D237" i="37"/>
  <c r="G258" i="37"/>
  <c r="G69" i="37"/>
  <c r="D279" i="37"/>
  <c r="D195" i="37"/>
  <c r="G174" i="37"/>
  <c r="D132" i="37"/>
  <c r="D258" i="37"/>
  <c r="G111" i="37"/>
  <c r="G279" i="37"/>
  <c r="D111" i="37"/>
  <c r="G90" i="37"/>
  <c r="D90" i="37"/>
  <c r="G132" i="37"/>
  <c r="D174" i="37"/>
  <c r="G48" i="37"/>
  <c r="G153" i="37"/>
  <c r="D216" i="37"/>
  <c r="D153" i="37"/>
  <c r="D69" i="37"/>
  <c r="D27" i="37"/>
  <c r="G195" i="37"/>
  <c r="D48" i="37"/>
  <c r="G51" i="36"/>
  <c r="D156" i="36"/>
  <c r="G156" i="36"/>
  <c r="D51" i="36"/>
  <c r="G93" i="36"/>
  <c r="D93" i="36"/>
  <c r="G114" i="36"/>
  <c r="D114" i="36"/>
  <c r="G135" i="36"/>
  <c r="D135" i="36"/>
  <c r="G29" i="36"/>
  <c r="D29" i="36"/>
  <c r="G72" i="36"/>
  <c r="D72" i="36"/>
  <c r="G154" i="36"/>
  <c r="D154" i="36"/>
  <c r="D49" i="36"/>
  <c r="G49" i="36"/>
  <c r="G27" i="36"/>
  <c r="D27" i="36"/>
  <c r="G70" i="36"/>
  <c r="D70" i="36"/>
  <c r="G91" i="36"/>
  <c r="D91" i="36"/>
  <c r="G112" i="36"/>
  <c r="D112" i="36"/>
  <c r="G133" i="36"/>
  <c r="D133" i="36"/>
  <c r="G63" i="23"/>
  <c r="D63" i="23"/>
  <c r="D356" i="23"/>
  <c r="G356" i="23"/>
  <c r="G52" i="36"/>
  <c r="D52" i="36"/>
  <c r="G157" i="36"/>
  <c r="D157" i="36"/>
  <c r="G115" i="36"/>
  <c r="D115" i="36"/>
  <c r="G136" i="36"/>
  <c r="D136" i="36"/>
  <c r="G30" i="36"/>
  <c r="D30" i="36"/>
  <c r="G73" i="36"/>
  <c r="D73" i="36"/>
  <c r="G94" i="36"/>
  <c r="D94" i="36"/>
  <c r="G282" i="37"/>
  <c r="G93" i="37"/>
  <c r="G156" i="37"/>
  <c r="G177" i="37"/>
  <c r="G114" i="37"/>
  <c r="D156" i="37"/>
  <c r="D177" i="37"/>
  <c r="G198" i="37"/>
  <c r="G135" i="37"/>
  <c r="D261" i="37"/>
  <c r="D72" i="37"/>
  <c r="G240" i="37"/>
  <c r="G261" i="37"/>
  <c r="D93" i="37"/>
  <c r="D282" i="37"/>
  <c r="G72" i="37"/>
  <c r="G51" i="37"/>
  <c r="D114" i="37"/>
  <c r="D135" i="37"/>
  <c r="D51" i="37"/>
  <c r="D198" i="37"/>
  <c r="G219" i="37"/>
  <c r="G30" i="37"/>
  <c r="D219" i="37"/>
  <c r="D30" i="37"/>
  <c r="D240" i="37"/>
  <c r="C11" i="37"/>
  <c r="C11" i="36"/>
  <c r="C11" i="23"/>
  <c r="G48" i="23" s="1"/>
  <c r="G65" i="23"/>
  <c r="D65" i="23"/>
  <c r="G358" i="23"/>
  <c r="D358" i="23"/>
  <c r="C9" i="23"/>
  <c r="D46" i="23" s="1"/>
  <c r="C9" i="37"/>
  <c r="C9" i="36"/>
  <c r="G45" i="36"/>
  <c r="D45" i="36"/>
  <c r="G150" i="36"/>
  <c r="D150" i="36"/>
  <c r="G306" i="36"/>
  <c r="G216" i="36"/>
  <c r="G87" i="36"/>
  <c r="D306" i="36"/>
  <c r="D216" i="36"/>
  <c r="D87" i="36"/>
  <c r="G321" i="36"/>
  <c r="G231" i="36"/>
  <c r="G108" i="36"/>
  <c r="D321" i="36"/>
  <c r="D231" i="36"/>
  <c r="D108" i="36"/>
  <c r="G246" i="36"/>
  <c r="G129" i="36"/>
  <c r="D246" i="36"/>
  <c r="D129" i="36"/>
  <c r="G261" i="36"/>
  <c r="G171" i="36"/>
  <c r="D261" i="36"/>
  <c r="D171" i="36"/>
  <c r="G276" i="36"/>
  <c r="G186" i="36"/>
  <c r="G23" i="36"/>
  <c r="D276" i="36"/>
  <c r="D186" i="36"/>
  <c r="D23" i="36"/>
  <c r="G291" i="36"/>
  <c r="G201" i="36"/>
  <c r="G66" i="36"/>
  <c r="D291" i="36"/>
  <c r="D201" i="36"/>
  <c r="D66" i="36"/>
  <c r="G46" i="36"/>
  <c r="D46" i="36"/>
  <c r="G151" i="36"/>
  <c r="D151" i="36"/>
  <c r="G322" i="36"/>
  <c r="G232" i="36"/>
  <c r="G109" i="36"/>
  <c r="D322" i="36"/>
  <c r="D232" i="36"/>
  <c r="D109" i="36"/>
  <c r="G247" i="36"/>
  <c r="G130" i="36"/>
  <c r="D247" i="36"/>
  <c r="D130" i="36"/>
  <c r="G262" i="36"/>
  <c r="G172" i="36"/>
  <c r="D262" i="36"/>
  <c r="D172" i="36"/>
  <c r="G277" i="36"/>
  <c r="G187" i="36"/>
  <c r="G24" i="36"/>
  <c r="D277" i="36"/>
  <c r="D187" i="36"/>
  <c r="D24" i="36"/>
  <c r="G292" i="36"/>
  <c r="G202" i="36"/>
  <c r="G67" i="36"/>
  <c r="D292" i="36"/>
  <c r="D202" i="36"/>
  <c r="D67" i="36"/>
  <c r="G307" i="36"/>
  <c r="G217" i="36"/>
  <c r="G88" i="36"/>
  <c r="D307" i="36"/>
  <c r="D217" i="36"/>
  <c r="D88" i="36"/>
  <c r="C4" i="37"/>
  <c r="C4" i="36"/>
  <c r="C4" i="23"/>
  <c r="G295" i="23" s="1"/>
  <c r="G791" i="37"/>
  <c r="G701" i="37"/>
  <c r="G611" i="37"/>
  <c r="G521" i="37"/>
  <c r="G254" i="37"/>
  <c r="G416" i="37"/>
  <c r="G326" i="37"/>
  <c r="G65" i="37"/>
  <c r="G806" i="37"/>
  <c r="G716" i="37"/>
  <c r="G626" i="37"/>
  <c r="G536" i="37"/>
  <c r="G275" i="37"/>
  <c r="G431" i="37"/>
  <c r="G341" i="37"/>
  <c r="G86" i="37"/>
  <c r="D806" i="37"/>
  <c r="D716" i="37"/>
  <c r="D626" i="37"/>
  <c r="D536" i="37"/>
  <c r="D275" i="37"/>
  <c r="D431" i="37"/>
  <c r="D341" i="37"/>
  <c r="G149" i="37"/>
  <c r="G731" i="37"/>
  <c r="G641" i="37"/>
  <c r="G551" i="37"/>
  <c r="G461" i="37"/>
  <c r="G170" i="37"/>
  <c r="G446" i="37"/>
  <c r="G356" i="37"/>
  <c r="G107" i="37"/>
  <c r="D149" i="37"/>
  <c r="D731" i="37"/>
  <c r="D641" i="37"/>
  <c r="D551" i="37"/>
  <c r="D461" i="37"/>
  <c r="G746" i="37"/>
  <c r="D656" i="37"/>
  <c r="G596" i="37"/>
  <c r="D506" i="37"/>
  <c r="D233" i="37"/>
  <c r="D107" i="37"/>
  <c r="D746" i="37"/>
  <c r="G686" i="37"/>
  <c r="D596" i="37"/>
  <c r="G212" i="37"/>
  <c r="G776" i="37"/>
  <c r="D686" i="37"/>
  <c r="D401" i="37"/>
  <c r="G44" i="37"/>
  <c r="G761" i="37"/>
  <c r="D521" i="37"/>
  <c r="D44" i="37"/>
  <c r="D761" i="37"/>
  <c r="G476" i="37"/>
  <c r="G296" i="37"/>
  <c r="G671" i="37"/>
  <c r="G371" i="37"/>
  <c r="D326" i="37"/>
  <c r="G566" i="37"/>
  <c r="D212" i="37"/>
  <c r="D416" i="37"/>
  <c r="D371" i="37"/>
  <c r="D566" i="37"/>
  <c r="D776" i="37"/>
  <c r="G23" i="37"/>
  <c r="G401" i="37"/>
  <c r="D65" i="37"/>
  <c r="D254" i="37"/>
  <c r="D128" i="37"/>
  <c r="D476" i="37"/>
  <c r="D791" i="37"/>
  <c r="D671" i="37"/>
  <c r="G506" i="37"/>
  <c r="D446" i="37"/>
  <c r="D356" i="37"/>
  <c r="D23" i="37"/>
  <c r="D191" i="37"/>
  <c r="D581" i="37"/>
  <c r="D611" i="37"/>
  <c r="G191" i="37"/>
  <c r="D296" i="37"/>
  <c r="G656" i="37"/>
  <c r="G233" i="37"/>
  <c r="D86" i="37"/>
  <c r="G581" i="37"/>
  <c r="G491" i="37"/>
  <c r="G311" i="37"/>
  <c r="D701" i="37"/>
  <c r="D386" i="37"/>
  <c r="D491" i="37"/>
  <c r="D170" i="37"/>
  <c r="D311" i="37"/>
  <c r="G128" i="37"/>
  <c r="G386" i="37"/>
  <c r="G157" i="37"/>
  <c r="G178" i="37"/>
  <c r="G115" i="37"/>
  <c r="D157" i="37"/>
  <c r="G199" i="37"/>
  <c r="G136" i="37"/>
  <c r="D199" i="37"/>
  <c r="G220" i="37"/>
  <c r="G31" i="37"/>
  <c r="D241" i="37"/>
  <c r="D115" i="37"/>
  <c r="G52" i="37"/>
  <c r="D283" i="37"/>
  <c r="D178" i="37"/>
  <c r="G73" i="37"/>
  <c r="D73" i="37"/>
  <c r="D52" i="37"/>
  <c r="D136" i="37"/>
  <c r="D262" i="37"/>
  <c r="G241" i="37"/>
  <c r="G262" i="37"/>
  <c r="D31" i="37"/>
  <c r="D94" i="37"/>
  <c r="G283" i="37"/>
  <c r="D220" i="37"/>
  <c r="G94" i="37"/>
  <c r="G151" i="37"/>
  <c r="G733" i="37"/>
  <c r="G643" i="37"/>
  <c r="G553" i="37"/>
  <c r="G463" i="37"/>
  <c r="G172" i="37"/>
  <c r="G448" i="37"/>
  <c r="G358" i="37"/>
  <c r="G109" i="37"/>
  <c r="D151" i="37"/>
  <c r="G748" i="37"/>
  <c r="G658" i="37"/>
  <c r="G568" i="37"/>
  <c r="G478" i="37"/>
  <c r="G193" i="37"/>
  <c r="G373" i="37"/>
  <c r="G130" i="37"/>
  <c r="D748" i="37"/>
  <c r="D658" i="37"/>
  <c r="D568" i="37"/>
  <c r="D478" i="37"/>
  <c r="D193" i="37"/>
  <c r="D373" i="37"/>
  <c r="G763" i="37"/>
  <c r="G673" i="37"/>
  <c r="G583" i="37"/>
  <c r="G493" i="37"/>
  <c r="G214" i="37"/>
  <c r="G388" i="37"/>
  <c r="G298" i="37"/>
  <c r="G25" i="37"/>
  <c r="D763" i="37"/>
  <c r="D673" i="37"/>
  <c r="D583" i="37"/>
  <c r="D493" i="37"/>
  <c r="G778" i="37"/>
  <c r="D718" i="37"/>
  <c r="G433" i="37"/>
  <c r="G403" i="37"/>
  <c r="D298" i="37"/>
  <c r="D46" i="37"/>
  <c r="D433" i="37"/>
  <c r="D403" i="37"/>
  <c r="G808" i="37"/>
  <c r="D808" i="37"/>
  <c r="D598" i="37"/>
  <c r="D553" i="37"/>
  <c r="G328" i="37"/>
  <c r="D25" i="37"/>
  <c r="G718" i="37"/>
  <c r="G508" i="37"/>
  <c r="D388" i="37"/>
  <c r="D328" i="37"/>
  <c r="D130" i="37"/>
  <c r="D733" i="37"/>
  <c r="G613" i="37"/>
  <c r="D508" i="37"/>
  <c r="D463" i="37"/>
  <c r="D613" i="37"/>
  <c r="G235" i="37"/>
  <c r="G67" i="37"/>
  <c r="G46" i="37"/>
  <c r="D778" i="37"/>
  <c r="D235" i="37"/>
  <c r="D448" i="37"/>
  <c r="G313" i="37"/>
  <c r="G88" i="37"/>
  <c r="D313" i="37"/>
  <c r="D88" i="37"/>
  <c r="D358" i="37"/>
  <c r="D109" i="37"/>
  <c r="D793" i="37"/>
  <c r="D67" i="37"/>
  <c r="D343" i="37"/>
  <c r="D688" i="37"/>
  <c r="D214" i="37"/>
  <c r="D628" i="37"/>
  <c r="G703" i="37"/>
  <c r="G256" i="37"/>
  <c r="G628" i="37"/>
  <c r="D703" i="37"/>
  <c r="G598" i="37"/>
  <c r="D256" i="37"/>
  <c r="G523" i="37"/>
  <c r="G418" i="37"/>
  <c r="D418" i="37"/>
  <c r="G538" i="37"/>
  <c r="D172" i="37"/>
  <c r="G793" i="37"/>
  <c r="D523" i="37"/>
  <c r="D538" i="37"/>
  <c r="G277" i="37"/>
  <c r="G343" i="37"/>
  <c r="D643" i="37"/>
  <c r="D277" i="37"/>
  <c r="G688" i="37"/>
  <c r="K45" i="35"/>
  <c r="L28" i="35"/>
  <c r="G344" i="23"/>
  <c r="D344" i="23"/>
  <c r="G343" i="23"/>
  <c r="D343" i="23"/>
  <c r="G342" i="23"/>
  <c r="D342" i="23"/>
  <c r="G341" i="23"/>
  <c r="D341" i="23"/>
  <c r="G329" i="23"/>
  <c r="D329" i="23"/>
  <c r="G328" i="23"/>
  <c r="D328" i="23"/>
  <c r="G327" i="23"/>
  <c r="D327" i="23"/>
  <c r="G326" i="23"/>
  <c r="D326" i="23"/>
  <c r="G314" i="23"/>
  <c r="D314" i="23"/>
  <c r="G313" i="23"/>
  <c r="D313" i="23"/>
  <c r="G312" i="23"/>
  <c r="D312" i="23"/>
  <c r="G311" i="23"/>
  <c r="D311" i="23"/>
  <c r="G299" i="23"/>
  <c r="D299" i="23"/>
  <c r="G298" i="23"/>
  <c r="D298" i="23"/>
  <c r="G297" i="23"/>
  <c r="D297" i="23"/>
  <c r="G296" i="23"/>
  <c r="D296" i="23"/>
  <c r="G284" i="23"/>
  <c r="D284" i="23"/>
  <c r="G283" i="23"/>
  <c r="D283" i="23"/>
  <c r="G282" i="23"/>
  <c r="D282" i="23"/>
  <c r="G281" i="23"/>
  <c r="D281" i="23"/>
  <c r="G269" i="23"/>
  <c r="D269" i="23"/>
  <c r="G268" i="23"/>
  <c r="D268" i="23"/>
  <c r="G267" i="23"/>
  <c r="D267" i="23"/>
  <c r="G266" i="23"/>
  <c r="D266" i="23"/>
  <c r="G254" i="23"/>
  <c r="D254" i="23"/>
  <c r="G253" i="23"/>
  <c r="D253" i="23"/>
  <c r="G252" i="23"/>
  <c r="D252" i="23"/>
  <c r="G251" i="23"/>
  <c r="D251" i="23"/>
  <c r="G239" i="23"/>
  <c r="D239" i="23"/>
  <c r="G238" i="23"/>
  <c r="D238" i="23"/>
  <c r="G237" i="23"/>
  <c r="D237" i="23"/>
  <c r="G236" i="23"/>
  <c r="D236" i="23"/>
  <c r="G223" i="23"/>
  <c r="D223" i="23"/>
  <c r="G222" i="23"/>
  <c r="D222" i="23"/>
  <c r="G221" i="23"/>
  <c r="D221" i="23"/>
  <c r="G220" i="23"/>
  <c r="D220" i="23"/>
  <c r="G208" i="23"/>
  <c r="D208" i="23"/>
  <c r="G207" i="23"/>
  <c r="D207" i="23"/>
  <c r="G206" i="23"/>
  <c r="D206" i="23"/>
  <c r="G205" i="23"/>
  <c r="D205" i="23"/>
  <c r="B371" i="23"/>
  <c r="A371" i="23"/>
  <c r="B370" i="23"/>
  <c r="A370" i="23"/>
  <c r="G51" i="23"/>
  <c r="D51" i="23"/>
  <c r="G50" i="23"/>
  <c r="D50" i="23"/>
  <c r="G49" i="23"/>
  <c r="D49" i="23"/>
  <c r="G47" i="23"/>
  <c r="D47" i="23"/>
  <c r="G45" i="23"/>
  <c r="D45" i="23"/>
  <c r="G44" i="23"/>
  <c r="D44" i="23"/>
  <c r="G43" i="23"/>
  <c r="D43" i="23"/>
  <c r="G42" i="23"/>
  <c r="D42" i="23"/>
  <c r="D48" i="23" l="1"/>
  <c r="G325" i="23"/>
  <c r="G330" i="23" s="1"/>
  <c r="F389" i="23" s="1"/>
  <c r="G235" i="23"/>
  <c r="G240" i="23" s="1"/>
  <c r="F383" i="23" s="1"/>
  <c r="G46" i="23"/>
  <c r="G238" i="37"/>
  <c r="G49" i="37"/>
  <c r="G259" i="37"/>
  <c r="G70" i="37"/>
  <c r="D259" i="37"/>
  <c r="G280" i="37"/>
  <c r="G91" i="37"/>
  <c r="D280" i="37"/>
  <c r="G154" i="37"/>
  <c r="D175" i="37"/>
  <c r="G133" i="37"/>
  <c r="D133" i="37"/>
  <c r="G28" i="37"/>
  <c r="D112" i="37"/>
  <c r="D238" i="37"/>
  <c r="G217" i="37"/>
  <c r="G196" i="37"/>
  <c r="G175" i="37"/>
  <c r="D91" i="37"/>
  <c r="G112" i="37"/>
  <c r="D154" i="37"/>
  <c r="D49" i="37"/>
  <c r="D196" i="37"/>
  <c r="D217" i="37"/>
  <c r="D70" i="37"/>
  <c r="D28" i="37"/>
  <c r="D235" i="23"/>
  <c r="D240" i="23" s="1"/>
  <c r="D383" i="23" s="1"/>
  <c r="D325" i="23"/>
  <c r="D330" i="23" s="1"/>
  <c r="D389" i="23" s="1"/>
  <c r="G155" i="36"/>
  <c r="D155" i="36"/>
  <c r="G50" i="36"/>
  <c r="D50" i="36"/>
  <c r="G71" i="36"/>
  <c r="D71" i="36"/>
  <c r="G92" i="36"/>
  <c r="D92" i="36"/>
  <c r="G113" i="36"/>
  <c r="D113" i="36"/>
  <c r="G134" i="36"/>
  <c r="D134" i="36"/>
  <c r="G28" i="36"/>
  <c r="D28" i="36"/>
  <c r="G148" i="36"/>
  <c r="D148" i="36"/>
  <c r="G43" i="36"/>
  <c r="D43" i="36"/>
  <c r="G274" i="36"/>
  <c r="G279" i="36" s="1"/>
  <c r="F348" i="36" s="1"/>
  <c r="G184" i="36"/>
  <c r="G189" i="36" s="1"/>
  <c r="F342" i="36" s="1"/>
  <c r="G21" i="36"/>
  <c r="D274" i="36"/>
  <c r="D279" i="36" s="1"/>
  <c r="D348" i="36" s="1"/>
  <c r="D184" i="36"/>
  <c r="D189" i="36" s="1"/>
  <c r="D342" i="36" s="1"/>
  <c r="D21" i="36"/>
  <c r="G289" i="36"/>
  <c r="G294" i="36" s="1"/>
  <c r="F349" i="36" s="1"/>
  <c r="G199" i="36"/>
  <c r="G204" i="36" s="1"/>
  <c r="F343" i="36" s="1"/>
  <c r="G64" i="36"/>
  <c r="C15" i="36"/>
  <c r="D289" i="36"/>
  <c r="D294" i="36" s="1"/>
  <c r="D349" i="36" s="1"/>
  <c r="D199" i="36"/>
  <c r="D204" i="36" s="1"/>
  <c r="D343" i="36" s="1"/>
  <c r="D64" i="36"/>
  <c r="G304" i="36"/>
  <c r="G309" i="36" s="1"/>
  <c r="F350" i="36" s="1"/>
  <c r="G214" i="36"/>
  <c r="G219" i="36" s="1"/>
  <c r="F344" i="36" s="1"/>
  <c r="G85" i="36"/>
  <c r="D304" i="36"/>
  <c r="D309" i="36" s="1"/>
  <c r="D350" i="36" s="1"/>
  <c r="D214" i="36"/>
  <c r="D219" i="36" s="1"/>
  <c r="D344" i="36" s="1"/>
  <c r="D85" i="36"/>
  <c r="G319" i="36"/>
  <c r="G324" i="36" s="1"/>
  <c r="F351" i="36" s="1"/>
  <c r="G229" i="36"/>
  <c r="G234" i="36" s="1"/>
  <c r="F345" i="36" s="1"/>
  <c r="G106" i="36"/>
  <c r="D319" i="36"/>
  <c r="D324" i="36" s="1"/>
  <c r="D351" i="36" s="1"/>
  <c r="D229" i="36"/>
  <c r="D234" i="36" s="1"/>
  <c r="D345" i="36" s="1"/>
  <c r="D106" i="36"/>
  <c r="G244" i="36"/>
  <c r="G249" i="36" s="1"/>
  <c r="F346" i="36" s="1"/>
  <c r="G127" i="36"/>
  <c r="D244" i="36"/>
  <c r="D249" i="36" s="1"/>
  <c r="D346" i="36" s="1"/>
  <c r="D127" i="36"/>
  <c r="G259" i="36"/>
  <c r="G264" i="36" s="1"/>
  <c r="F347" i="36" s="1"/>
  <c r="G169" i="36"/>
  <c r="G174" i="36" s="1"/>
  <c r="F341" i="36" s="1"/>
  <c r="D259" i="36"/>
  <c r="D264" i="36" s="1"/>
  <c r="D347" i="36" s="1"/>
  <c r="D169" i="36"/>
  <c r="D174" i="36" s="1"/>
  <c r="D341" i="36" s="1"/>
  <c r="G759" i="37"/>
  <c r="G764" i="37" s="1"/>
  <c r="F866" i="37" s="1"/>
  <c r="G669" i="37"/>
  <c r="G674" i="37" s="1"/>
  <c r="F860" i="37" s="1"/>
  <c r="G579" i="37"/>
  <c r="G584" i="37" s="1"/>
  <c r="F854" i="37" s="1"/>
  <c r="G489" i="37"/>
  <c r="G494" i="37" s="1"/>
  <c r="F848" i="37" s="1"/>
  <c r="G210" i="37"/>
  <c r="G384" i="37"/>
  <c r="G389" i="37" s="1"/>
  <c r="F841" i="37" s="1"/>
  <c r="G294" i="37"/>
  <c r="G299" i="37" s="1"/>
  <c r="F835" i="37" s="1"/>
  <c r="G21" i="37"/>
  <c r="G774" i="37"/>
  <c r="G779" i="37" s="1"/>
  <c r="F867" i="37" s="1"/>
  <c r="G684" i="37"/>
  <c r="G689" i="37" s="1"/>
  <c r="F861" i="37" s="1"/>
  <c r="G594" i="37"/>
  <c r="G599" i="37" s="1"/>
  <c r="F855" i="37" s="1"/>
  <c r="G504" i="37"/>
  <c r="G509" i="37" s="1"/>
  <c r="F849" i="37" s="1"/>
  <c r="G231" i="37"/>
  <c r="G399" i="37"/>
  <c r="G404" i="37" s="1"/>
  <c r="F842" i="37" s="1"/>
  <c r="G309" i="37"/>
  <c r="G314" i="37" s="1"/>
  <c r="F836" i="37" s="1"/>
  <c r="D774" i="37"/>
  <c r="D779" i="37" s="1"/>
  <c r="D867" i="37" s="1"/>
  <c r="D684" i="37"/>
  <c r="D689" i="37" s="1"/>
  <c r="D861" i="37" s="1"/>
  <c r="D594" i="37"/>
  <c r="D599" i="37" s="1"/>
  <c r="D855" i="37" s="1"/>
  <c r="D504" i="37"/>
  <c r="D509" i="37" s="1"/>
  <c r="D849" i="37" s="1"/>
  <c r="D231" i="37"/>
  <c r="D399" i="37"/>
  <c r="D404" i="37" s="1"/>
  <c r="D842" i="37" s="1"/>
  <c r="G789" i="37"/>
  <c r="G794" i="37" s="1"/>
  <c r="F868" i="37" s="1"/>
  <c r="G699" i="37"/>
  <c r="G704" i="37" s="1"/>
  <c r="F862" i="37" s="1"/>
  <c r="G609" i="37"/>
  <c r="G614" i="37" s="1"/>
  <c r="F856" i="37" s="1"/>
  <c r="G519" i="37"/>
  <c r="G524" i="37" s="1"/>
  <c r="F850" i="37" s="1"/>
  <c r="G252" i="37"/>
  <c r="G414" i="37"/>
  <c r="G419" i="37" s="1"/>
  <c r="F843" i="37" s="1"/>
  <c r="G324" i="37"/>
  <c r="G329" i="37" s="1"/>
  <c r="F837" i="37" s="1"/>
  <c r="G63" i="37"/>
  <c r="D789" i="37"/>
  <c r="D794" i="37" s="1"/>
  <c r="D868" i="37" s="1"/>
  <c r="D699" i="37"/>
  <c r="D704" i="37" s="1"/>
  <c r="D862" i="37" s="1"/>
  <c r="D609" i="37"/>
  <c r="D614" i="37" s="1"/>
  <c r="D856" i="37" s="1"/>
  <c r="D519" i="37"/>
  <c r="D524" i="37" s="1"/>
  <c r="D850" i="37" s="1"/>
  <c r="G804" i="37"/>
  <c r="G809" i="37" s="1"/>
  <c r="F869" i="37" s="1"/>
  <c r="G147" i="37"/>
  <c r="G534" i="37"/>
  <c r="G539" i="37" s="1"/>
  <c r="F851" i="37" s="1"/>
  <c r="D126" i="37"/>
  <c r="D63" i="37"/>
  <c r="D147" i="37"/>
  <c r="G624" i="37"/>
  <c r="G629" i="37" s="1"/>
  <c r="F857" i="37" s="1"/>
  <c r="D534" i="37"/>
  <c r="D539" i="37" s="1"/>
  <c r="D851" i="37" s="1"/>
  <c r="G474" i="37"/>
  <c r="G479" i="37" s="1"/>
  <c r="F847" i="37" s="1"/>
  <c r="D21" i="37"/>
  <c r="G714" i="37"/>
  <c r="G719" i="37" s="1"/>
  <c r="F863" i="37" s="1"/>
  <c r="D624" i="37"/>
  <c r="D629" i="37" s="1"/>
  <c r="D857" i="37" s="1"/>
  <c r="G564" i="37"/>
  <c r="G569" i="37" s="1"/>
  <c r="F853" i="37" s="1"/>
  <c r="G729" i="37"/>
  <c r="G734" i="37" s="1"/>
  <c r="F864" i="37" s="1"/>
  <c r="D564" i="37"/>
  <c r="D569" i="37" s="1"/>
  <c r="D853" i="37" s="1"/>
  <c r="D339" i="37"/>
  <c r="D344" i="37" s="1"/>
  <c r="D838" i="37" s="1"/>
  <c r="D309" i="37"/>
  <c r="D314" i="37" s="1"/>
  <c r="D836" i="37" s="1"/>
  <c r="D729" i="37"/>
  <c r="D734" i="37" s="1"/>
  <c r="D864" i="37" s="1"/>
  <c r="D489" i="37"/>
  <c r="D494" i="37" s="1"/>
  <c r="D848" i="37" s="1"/>
  <c r="G429" i="37"/>
  <c r="G434" i="37" s="1"/>
  <c r="F844" i="37" s="1"/>
  <c r="G369" i="37"/>
  <c r="G374" i="37" s="1"/>
  <c r="F840" i="37" s="1"/>
  <c r="D804" i="37"/>
  <c r="D809" i="37" s="1"/>
  <c r="D869" i="37" s="1"/>
  <c r="G639" i="37"/>
  <c r="G644" i="37" s="1"/>
  <c r="F858" i="37" s="1"/>
  <c r="D429" i="37"/>
  <c r="D434" i="37" s="1"/>
  <c r="D844" i="37" s="1"/>
  <c r="D369" i="37"/>
  <c r="D374" i="37" s="1"/>
  <c r="D840" i="37" s="1"/>
  <c r="D579" i="37"/>
  <c r="D584" i="37" s="1"/>
  <c r="D854" i="37" s="1"/>
  <c r="D273" i="37"/>
  <c r="D294" i="37"/>
  <c r="D299" i="37" s="1"/>
  <c r="D835" i="37" s="1"/>
  <c r="G189" i="37"/>
  <c r="D189" i="37"/>
  <c r="D414" i="37"/>
  <c r="D419" i="37" s="1"/>
  <c r="D843" i="37" s="1"/>
  <c r="D714" i="37"/>
  <c r="D719" i="37" s="1"/>
  <c r="D863" i="37" s="1"/>
  <c r="G459" i="37"/>
  <c r="G464" i="37" s="1"/>
  <c r="F846" i="37" s="1"/>
  <c r="G42" i="37"/>
  <c r="C15" i="37"/>
  <c r="D324" i="37"/>
  <c r="D329" i="37" s="1"/>
  <c r="D837" i="37" s="1"/>
  <c r="D105" i="37"/>
  <c r="D384" i="37"/>
  <c r="D389" i="37" s="1"/>
  <c r="D841" i="37" s="1"/>
  <c r="G126" i="37"/>
  <c r="D42" i="37"/>
  <c r="D639" i="37"/>
  <c r="D644" i="37" s="1"/>
  <c r="D858" i="37" s="1"/>
  <c r="D744" i="37"/>
  <c r="D749" i="37" s="1"/>
  <c r="D865" i="37" s="1"/>
  <c r="D759" i="37"/>
  <c r="D764" i="37" s="1"/>
  <c r="D866" i="37" s="1"/>
  <c r="D669" i="37"/>
  <c r="D674" i="37" s="1"/>
  <c r="D860" i="37" s="1"/>
  <c r="G549" i="37"/>
  <c r="G554" i="37" s="1"/>
  <c r="F852" i="37" s="1"/>
  <c r="D459" i="37"/>
  <c r="D464" i="37" s="1"/>
  <c r="D846" i="37" s="1"/>
  <c r="D210" i="37"/>
  <c r="G354" i="37"/>
  <c r="G359" i="37" s="1"/>
  <c r="F839" i="37" s="1"/>
  <c r="D168" i="37"/>
  <c r="D549" i="37"/>
  <c r="D554" i="37" s="1"/>
  <c r="D852" i="37" s="1"/>
  <c r="G273" i="37"/>
  <c r="G654" i="37"/>
  <c r="G659" i="37" s="1"/>
  <c r="F859" i="37" s="1"/>
  <c r="G444" i="37"/>
  <c r="G449" i="37" s="1"/>
  <c r="F845" i="37" s="1"/>
  <c r="D354" i="37"/>
  <c r="D359" i="37" s="1"/>
  <c r="D839" i="37" s="1"/>
  <c r="D84" i="37"/>
  <c r="D252" i="37"/>
  <c r="G168" i="37"/>
  <c r="D474" i="37"/>
  <c r="D479" i="37" s="1"/>
  <c r="D847" i="37" s="1"/>
  <c r="G339" i="37"/>
  <c r="G344" i="37" s="1"/>
  <c r="F838" i="37" s="1"/>
  <c r="D654" i="37"/>
  <c r="D659" i="37" s="1"/>
  <c r="D859" i="37" s="1"/>
  <c r="D444" i="37"/>
  <c r="D449" i="37" s="1"/>
  <c r="D845" i="37" s="1"/>
  <c r="G84" i="37"/>
  <c r="G105" i="37"/>
  <c r="G744" i="37"/>
  <c r="G749" i="37" s="1"/>
  <c r="F865" i="37" s="1"/>
  <c r="G310" i="23"/>
  <c r="G315" i="23" s="1"/>
  <c r="F388" i="23" s="1"/>
  <c r="G41" i="23"/>
  <c r="G48" i="36"/>
  <c r="D48" i="36"/>
  <c r="G153" i="36"/>
  <c r="D153" i="36"/>
  <c r="G26" i="36"/>
  <c r="D26" i="36"/>
  <c r="G69" i="36"/>
  <c r="D69" i="36"/>
  <c r="G90" i="36"/>
  <c r="D90" i="36"/>
  <c r="G111" i="36"/>
  <c r="D111" i="36"/>
  <c r="G132" i="36"/>
  <c r="D132" i="36"/>
  <c r="D310" i="23"/>
  <c r="D315" i="23" s="1"/>
  <c r="D388" i="23" s="1"/>
  <c r="G219" i="23"/>
  <c r="G224" i="23" s="1"/>
  <c r="F382" i="23" s="1"/>
  <c r="G62" i="23"/>
  <c r="D62" i="23"/>
  <c r="C15" i="23"/>
  <c r="D355" i="23"/>
  <c r="D360" i="23" s="1"/>
  <c r="D391" i="23" s="1"/>
  <c r="G355" i="23"/>
  <c r="G360" i="23" s="1"/>
  <c r="F391" i="23" s="1"/>
  <c r="D41" i="23"/>
  <c r="D219" i="23"/>
  <c r="D224" i="23" s="1"/>
  <c r="D382" i="23" s="1"/>
  <c r="D204" i="23"/>
  <c r="D209" i="23" s="1"/>
  <c r="D381" i="23" s="1"/>
  <c r="D280" i="23"/>
  <c r="D285" i="23" s="1"/>
  <c r="D386" i="23" s="1"/>
  <c r="G67" i="23"/>
  <c r="D67" i="23"/>
  <c r="D250" i="23"/>
  <c r="D255" i="23" s="1"/>
  <c r="D384" i="23" s="1"/>
  <c r="D340" i="23"/>
  <c r="D345" i="23" s="1"/>
  <c r="D390" i="23" s="1"/>
  <c r="D295" i="23"/>
  <c r="D300" i="23" s="1"/>
  <c r="D387" i="23" s="1"/>
  <c r="G204" i="23"/>
  <c r="G209" i="23" s="1"/>
  <c r="F381" i="23" s="1"/>
  <c r="G194" i="37"/>
  <c r="G131" i="37"/>
  <c r="G215" i="37"/>
  <c r="D215" i="37"/>
  <c r="G236" i="37"/>
  <c r="G47" i="37"/>
  <c r="G89" i="37"/>
  <c r="G278" i="37"/>
  <c r="D194" i="37"/>
  <c r="D89" i="37"/>
  <c r="D26" i="37"/>
  <c r="D131" i="37"/>
  <c r="G257" i="37"/>
  <c r="D236" i="37"/>
  <c r="D68" i="37"/>
  <c r="D47" i="37"/>
  <c r="G26" i="37"/>
  <c r="G110" i="37"/>
  <c r="D257" i="37"/>
  <c r="G173" i="37"/>
  <c r="D110" i="37"/>
  <c r="G68" i="37"/>
  <c r="D173" i="37"/>
  <c r="G152" i="37"/>
  <c r="D278" i="37"/>
  <c r="D152" i="37"/>
  <c r="G280" i="23"/>
  <c r="G285" i="23" s="1"/>
  <c r="F386" i="23" s="1"/>
  <c r="D265" i="23"/>
  <c r="D270" i="23" s="1"/>
  <c r="D385" i="23" s="1"/>
  <c r="G265" i="23"/>
  <c r="G270" i="23" s="1"/>
  <c r="F385" i="23" s="1"/>
  <c r="G250" i="23"/>
  <c r="G255" i="23" s="1"/>
  <c r="F384" i="23" s="1"/>
  <c r="G340" i="23"/>
  <c r="G345" i="23" s="1"/>
  <c r="F390" i="23" s="1"/>
  <c r="D69" i="23"/>
  <c r="G69" i="23"/>
  <c r="G300" i="23"/>
  <c r="F387" i="23" s="1"/>
  <c r="G88" i="23"/>
  <c r="G87" i="23"/>
  <c r="G86" i="23"/>
  <c r="G85" i="23"/>
  <c r="G84" i="23"/>
  <c r="D88" i="23"/>
  <c r="D87" i="23"/>
  <c r="D86" i="23"/>
  <c r="D85" i="23"/>
  <c r="D84" i="23"/>
  <c r="D52" i="23" l="1"/>
  <c r="D371" i="23" s="1"/>
  <c r="G52" i="23"/>
  <c r="F371" i="23" s="1"/>
  <c r="G200" i="37"/>
  <c r="F830" i="37" s="1"/>
  <c r="D54" i="36"/>
  <c r="D335" i="36" s="1"/>
  <c r="G263" i="37"/>
  <c r="F833" i="37" s="1"/>
  <c r="D158" i="37"/>
  <c r="D828" i="37" s="1"/>
  <c r="D116" i="37"/>
  <c r="D826" i="37" s="1"/>
  <c r="D74" i="37"/>
  <c r="D824" i="37" s="1"/>
  <c r="D137" i="37"/>
  <c r="D827" i="37" s="1"/>
  <c r="D159" i="36"/>
  <c r="D340" i="36" s="1"/>
  <c r="G32" i="36"/>
  <c r="F334" i="36" s="1"/>
  <c r="G74" i="37"/>
  <c r="F824" i="37" s="1"/>
  <c r="D95" i="37"/>
  <c r="D825" i="37" s="1"/>
  <c r="D117" i="36"/>
  <c r="D338" i="36" s="1"/>
  <c r="D75" i="36"/>
  <c r="D336" i="36" s="1"/>
  <c r="D263" i="37"/>
  <c r="D833" i="37" s="1"/>
  <c r="G221" i="37"/>
  <c r="F831" i="37" s="1"/>
  <c r="G54" i="36"/>
  <c r="F335" i="36" s="1"/>
  <c r="D53" i="37"/>
  <c r="D823" i="37" s="1"/>
  <c r="G242" i="37"/>
  <c r="F832" i="37" s="1"/>
  <c r="G117" i="36"/>
  <c r="F338" i="36" s="1"/>
  <c r="G159" i="36"/>
  <c r="F340" i="36" s="1"/>
  <c r="D200" i="37"/>
  <c r="D830" i="37" s="1"/>
  <c r="G116" i="37"/>
  <c r="F826" i="37" s="1"/>
  <c r="G284" i="37"/>
  <c r="F834" i="37" s="1"/>
  <c r="G137" i="37"/>
  <c r="F827" i="37" s="1"/>
  <c r="D284" i="37"/>
  <c r="D834" i="37" s="1"/>
  <c r="G75" i="36"/>
  <c r="F336" i="36" s="1"/>
  <c r="G95" i="37"/>
  <c r="F825" i="37" s="1"/>
  <c r="G158" i="37"/>
  <c r="F828" i="37" s="1"/>
  <c r="D179" i="37"/>
  <c r="D829" i="37" s="1"/>
  <c r="D96" i="36"/>
  <c r="D337" i="36" s="1"/>
  <c r="D73" i="23"/>
  <c r="D372" i="23" s="1"/>
  <c r="D32" i="36"/>
  <c r="D334" i="36" s="1"/>
  <c r="G73" i="23"/>
  <c r="F372" i="23" s="1"/>
  <c r="D221" i="37"/>
  <c r="D831" i="37" s="1"/>
  <c r="D242" i="37"/>
  <c r="D832" i="37" s="1"/>
  <c r="G32" i="37"/>
  <c r="F822" i="37" s="1"/>
  <c r="D138" i="36"/>
  <c r="D339" i="36" s="1"/>
  <c r="G53" i="37"/>
  <c r="F823" i="37" s="1"/>
  <c r="D32" i="37"/>
  <c r="D822" i="37" s="1"/>
  <c r="G96" i="36"/>
  <c r="F337" i="36" s="1"/>
  <c r="G179" i="37"/>
  <c r="F829" i="37" s="1"/>
  <c r="G138" i="36"/>
  <c r="F339" i="36" s="1"/>
  <c r="G89" i="23"/>
  <c r="F373" i="23" s="1"/>
  <c r="D89" i="23"/>
  <c r="D373" i="23" s="1"/>
  <c r="D352" i="36" l="1"/>
  <c r="F352" i="36"/>
  <c r="F870" i="37"/>
  <c r="D870" i="37"/>
  <c r="G193" i="23"/>
  <c r="G192" i="23"/>
  <c r="G191" i="23"/>
  <c r="G190" i="23"/>
  <c r="G189" i="23"/>
  <c r="G178" i="23"/>
  <c r="G177" i="23"/>
  <c r="G176" i="23"/>
  <c r="G175" i="23"/>
  <c r="G174" i="23"/>
  <c r="G163" i="23"/>
  <c r="G162" i="23"/>
  <c r="G161" i="23"/>
  <c r="G160" i="23"/>
  <c r="G159" i="23"/>
  <c r="G148" i="23"/>
  <c r="G147" i="23"/>
  <c r="G146" i="23"/>
  <c r="G145" i="23"/>
  <c r="G144" i="23"/>
  <c r="G133" i="23"/>
  <c r="G132" i="23"/>
  <c r="G131" i="23"/>
  <c r="G130" i="23"/>
  <c r="G129" i="23"/>
  <c r="G118" i="23"/>
  <c r="G117" i="23"/>
  <c r="G116" i="23"/>
  <c r="G115" i="23"/>
  <c r="G114" i="23"/>
  <c r="G103" i="23"/>
  <c r="G102" i="23"/>
  <c r="G101" i="23"/>
  <c r="G100" i="23"/>
  <c r="G99" i="23"/>
  <c r="D193" i="23"/>
  <c r="D192" i="23"/>
  <c r="D191" i="23"/>
  <c r="D190" i="23"/>
  <c r="D189" i="23"/>
  <c r="D178" i="23"/>
  <c r="D177" i="23"/>
  <c r="D176" i="23"/>
  <c r="D175" i="23"/>
  <c r="D174" i="23"/>
  <c r="D163" i="23"/>
  <c r="D162" i="23"/>
  <c r="D161" i="23"/>
  <c r="D160" i="23"/>
  <c r="D159" i="23"/>
  <c r="D148" i="23"/>
  <c r="D147" i="23"/>
  <c r="D146" i="23"/>
  <c r="D145" i="23"/>
  <c r="D144" i="23"/>
  <c r="D133" i="23"/>
  <c r="D132" i="23"/>
  <c r="D131" i="23"/>
  <c r="D130" i="23"/>
  <c r="D129" i="23"/>
  <c r="D118" i="23"/>
  <c r="D117" i="23"/>
  <c r="D116" i="23"/>
  <c r="D115" i="23"/>
  <c r="D114" i="23"/>
  <c r="D103" i="23"/>
  <c r="D102" i="23"/>
  <c r="D101" i="23"/>
  <c r="D100" i="23"/>
  <c r="D99" i="23"/>
  <c r="E392" i="23" l="1"/>
  <c r="D104" i="23"/>
  <c r="D374" i="23" s="1"/>
  <c r="D119" i="23"/>
  <c r="D375" i="23" s="1"/>
  <c r="D134" i="23"/>
  <c r="D376" i="23" s="1"/>
  <c r="D149" i="23"/>
  <c r="D377" i="23" s="1"/>
  <c r="D164" i="23"/>
  <c r="D378" i="23" s="1"/>
  <c r="D194" i="23"/>
  <c r="D380" i="23" s="1"/>
  <c r="G104" i="23"/>
  <c r="F374" i="23" s="1"/>
  <c r="G119" i="23"/>
  <c r="F375" i="23" s="1"/>
  <c r="G134" i="23"/>
  <c r="F376" i="23" s="1"/>
  <c r="G149" i="23"/>
  <c r="F377" i="23" s="1"/>
  <c r="G164" i="23"/>
  <c r="F378" i="23" s="1"/>
  <c r="G194" i="23"/>
  <c r="F380" i="23" s="1"/>
  <c r="G179" i="23"/>
  <c r="F379" i="23" s="1"/>
  <c r="D179" i="23"/>
  <c r="D379" i="23" s="1"/>
  <c r="G27" i="23"/>
  <c r="G25" i="23"/>
  <c r="G23" i="23"/>
  <c r="G21" i="23"/>
  <c r="D27" i="23"/>
  <c r="D25" i="23"/>
  <c r="D23" i="23"/>
  <c r="D21" i="23"/>
  <c r="G30" i="23" l="1"/>
  <c r="D30" i="23"/>
  <c r="G29" i="23"/>
  <c r="D29" i="23"/>
  <c r="G28" i="23"/>
  <c r="D28" i="23"/>
  <c r="G26" i="23"/>
  <c r="D26" i="23"/>
  <c r="G24" i="23"/>
  <c r="D24" i="23"/>
  <c r="G22" i="23"/>
  <c r="D22" i="23"/>
  <c r="G20" i="23"/>
  <c r="D20" i="23"/>
  <c r="G31" i="23" l="1"/>
  <c r="D31" i="23"/>
  <c r="F370" i="23" l="1"/>
  <c r="F392" i="23" s="1"/>
  <c r="D370" i="23"/>
  <c r="D392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tc={207253F9-8AF8-4C96-B197-0512437B67DF}</author>
  </authors>
  <commentList>
    <comment ref="B1" authorId="0" shapeId="0" xr:uid="{207253F9-8AF8-4C96-B197-0512437B67DF}">
      <text>
        <t xml:space="preserve">[Kommentartråd]
Din versjon av Excel lar deg lese denne kommentartråden. Eventuelle endringer i den vil imidlertid bli fjernet hvis filen åpnes i en nyere versjon av Excel. Finn ut mer: https://go.microsoft.com/fwlink/?linkid=870924
Kommentar:
    @Rune Skau ref. praten. Du kan ta en titt i bilaget
</t>
      </text>
    </comment>
  </commentList>
</comments>
</file>

<file path=xl/sharedStrings.xml><?xml version="1.0" encoding="utf-8"?>
<sst xmlns="http://schemas.openxmlformats.org/spreadsheetml/2006/main" count="3553" uniqueCount="273">
  <si>
    <t>Uke</t>
  </si>
  <si>
    <t>Dag</t>
  </si>
  <si>
    <t>Dato</t>
  </si>
  <si>
    <t>Planperiode</t>
  </si>
  <si>
    <t>Kjøres som</t>
  </si>
  <si>
    <t>Beskrivelse</t>
  </si>
  <si>
    <t>Spesial</t>
  </si>
  <si>
    <t>Mandag</t>
  </si>
  <si>
    <t>SKD</t>
  </si>
  <si>
    <t>Søndag</t>
  </si>
  <si>
    <t>1.nyttårsdag</t>
  </si>
  <si>
    <t>periode</t>
  </si>
  <si>
    <t>antall</t>
  </si>
  <si>
    <t>Sum periode</t>
  </si>
  <si>
    <t>Tirsdag</t>
  </si>
  <si>
    <t>mandag</t>
  </si>
  <si>
    <t>Onsdag</t>
  </si>
  <si>
    <t>tirsdag</t>
  </si>
  <si>
    <t>Torsdag</t>
  </si>
  <si>
    <t>onsdag</t>
  </si>
  <si>
    <t>Fredag</t>
  </si>
  <si>
    <t>torsdag</t>
  </si>
  <si>
    <t>Lørdag</t>
  </si>
  <si>
    <t>fredag</t>
  </si>
  <si>
    <t>lørdag</t>
  </si>
  <si>
    <t>søndag</t>
  </si>
  <si>
    <t>SKF</t>
  </si>
  <si>
    <t>SOM</t>
  </si>
  <si>
    <t>Alle ruteområdene</t>
  </si>
  <si>
    <t>Mandag med skole</t>
  </si>
  <si>
    <t>Tirsdag med skole</t>
  </si>
  <si>
    <t>Onsdag med skole</t>
  </si>
  <si>
    <t>Torsdag med skole</t>
  </si>
  <si>
    <t>Fredag med skole</t>
  </si>
  <si>
    <t>Mandag - torsdag skolefri</t>
  </si>
  <si>
    <t>Fredag skolefri</t>
  </si>
  <si>
    <t>Mandag - torsdag sommer</t>
  </si>
  <si>
    <t>Fredag sommer</t>
  </si>
  <si>
    <t>Vinterferie</t>
  </si>
  <si>
    <t>Påskeferie</t>
  </si>
  <si>
    <t>Skjærtorsdag</t>
  </si>
  <si>
    <t>Langfredag</t>
  </si>
  <si>
    <t>Påskeaften</t>
  </si>
  <si>
    <t>1. påskedag</t>
  </si>
  <si>
    <t>2.påskedag</t>
  </si>
  <si>
    <t>1. mai</t>
  </si>
  <si>
    <t>Kristi himmelfartsdag</t>
  </si>
  <si>
    <t>17. mai</t>
  </si>
  <si>
    <t>Pinseaften</t>
  </si>
  <si>
    <t>1. pinsedag</t>
  </si>
  <si>
    <t>2. pinsedag</t>
  </si>
  <si>
    <t>Skolefri</t>
  </si>
  <si>
    <t>Sommerferie</t>
  </si>
  <si>
    <t>Høstferie</t>
  </si>
  <si>
    <t>Julaften</t>
  </si>
  <si>
    <t>1.juledag</t>
  </si>
  <si>
    <t>2.juledag</t>
  </si>
  <si>
    <t>Juleferie</t>
  </si>
  <si>
    <t>Nyttårsaften</t>
  </si>
  <si>
    <t>Ruteområde 1 - Aurskog-Høland</t>
  </si>
  <si>
    <t>Korrigert:</t>
  </si>
  <si>
    <t>Mandag-torsdag (skolefri)</t>
  </si>
  <si>
    <t>Fredag (skolefri)</t>
  </si>
  <si>
    <t>Mandag-torsdag (ferieplan)</t>
  </si>
  <si>
    <t>Fredag (ferieplan)</t>
  </si>
  <si>
    <t>sum</t>
  </si>
  <si>
    <t>Linje:</t>
  </si>
  <si>
    <t xml:space="preserve"> </t>
  </si>
  <si>
    <t>Lillestrøm - Bjørkelangen</t>
  </si>
  <si>
    <t>Rutekilometer</t>
  </si>
  <si>
    <t>Rutetimer</t>
  </si>
  <si>
    <t>ant km pr dag</t>
  </si>
  <si>
    <t>ant km pr år</t>
  </si>
  <si>
    <t>ant timer pr dag</t>
  </si>
  <si>
    <t>ant timer pr år</t>
  </si>
  <si>
    <t xml:space="preserve">Torsdag med skole </t>
  </si>
  <si>
    <t>sum per år</t>
  </si>
  <si>
    <t>Busstype:</t>
  </si>
  <si>
    <t>Ruteopplegget er dimensjoner for buss av type BE.</t>
  </si>
  <si>
    <t>Omstigningsmulighet:</t>
  </si>
  <si>
    <t>Spiserom/toalett:                              Se også vedlegg 4!</t>
  </si>
  <si>
    <t>Henvises til vedlegg 4a punkt 5.1. Tilbudte fasiliteter.</t>
  </si>
  <si>
    <t>Regulerings- og oppstillingstid:</t>
  </si>
  <si>
    <t>Avganger som starter ved Lillestrøm bussterminal skal ha 5 minutter oppstillingstid, som kommer i tillegg til reguleringstiden.</t>
  </si>
  <si>
    <t>Spesielle forhold:</t>
  </si>
  <si>
    <t>Lillestrøm - Løken - Bjørkelangen</t>
  </si>
  <si>
    <t>Finstabru - Haneborg - Aursmoen skole</t>
  </si>
  <si>
    <t>5 minutter oppstilling før avgangstid på skole på ettermiddagen.</t>
  </si>
  <si>
    <t>Aursmoen skole - Haneborg skole</t>
  </si>
  <si>
    <t>Haneborg skole- Mokroken</t>
  </si>
  <si>
    <t>Harkerud - Bjørkelangen skole</t>
  </si>
  <si>
    <t>Trosterud - Bjørkelangen</t>
  </si>
  <si>
    <t>Bjørkelangen skole - Liermosen og Spillhaug</t>
  </si>
  <si>
    <t>Bjørkelangen skole - Fosser</t>
  </si>
  <si>
    <t>Løken skole - Sagveien og Sjøberg</t>
  </si>
  <si>
    <t>Løken skole - Østnes og Nærby</t>
  </si>
  <si>
    <t>Løken - Ovrum - Bråte skole</t>
  </si>
  <si>
    <t>Halvorsrud - Bjørnebråten - Løken - Bråte skole</t>
  </si>
  <si>
    <t>Bråte skole - Løken - Bjørkelangen</t>
  </si>
  <si>
    <t>Studsrud - Pavestad - Bråte skole</t>
  </si>
  <si>
    <t>Fylkesdele - Bråte skole</t>
  </si>
  <si>
    <t>Garderåsen - Bjørkelangen</t>
  </si>
  <si>
    <t>Basmo - Bråte skole - Løken - Fosser - Bjørkelangen</t>
  </si>
  <si>
    <t>Fjellsrud - Bjørkelangen</t>
  </si>
  <si>
    <t>Harkerud - Sørumsand - Bjørkelangen</t>
  </si>
  <si>
    <t>Bjørkelangen - Aurskog - Hellne - Nes vgs - Runni</t>
  </si>
  <si>
    <t>Ruteområde 1 - Aurskog - Høland</t>
  </si>
  <si>
    <t>Bilag 1 - Oppsummering</t>
  </si>
  <si>
    <t>Linjenr.</t>
  </si>
  <si>
    <t>Rutekm pr. år</t>
  </si>
  <si>
    <t>Rutetimer pr. år</t>
  </si>
  <si>
    <t>Ruteområde 2 - Gjerdrum og Nannestad</t>
  </si>
  <si>
    <t>Oslo lufthavn - Oslo bussterminal</t>
  </si>
  <si>
    <t>(Natt-trafikk i helgene)</t>
  </si>
  <si>
    <t>Kløfta - Nitteberg - Ask</t>
  </si>
  <si>
    <t>Mandag-torsdag skolefri</t>
  </si>
  <si>
    <t xml:space="preserve">Korrespondanse med linje 400 og 410 ved Ask terminal </t>
  </si>
  <si>
    <t>Nannestad - Veståsen skole - Ask</t>
  </si>
  <si>
    <t>Maura - Oslo lufthavn - Jessheim</t>
  </si>
  <si>
    <t>Oslo lufthavn - Kløfta</t>
  </si>
  <si>
    <t>Ask - Lillestrøm - Rælingen vgs</t>
  </si>
  <si>
    <t>Gjerdrum U - Nitteberg - Kankedalen - Ask</t>
  </si>
  <si>
    <t>Veståsen - Ask - Jessheim</t>
  </si>
  <si>
    <t>Korslund - Krokfoss -Jessheim</t>
  </si>
  <si>
    <t>Ask - Nannestad - Eidsvoll</t>
  </si>
  <si>
    <t>Korrespondanse med buss fra Hurdal ved Steinsgård og Nordmokorset.</t>
  </si>
  <si>
    <t>Ask - Nannestad</t>
  </si>
  <si>
    <t>Åmot - Kringlerdalen - Nannestad</t>
  </si>
  <si>
    <t>Fagerli - Løkendalen - Eltonåsen</t>
  </si>
  <si>
    <t>Nannestad - Grasmo</t>
  </si>
  <si>
    <t>Nannestad - Maura - Sandsnesseter</t>
  </si>
  <si>
    <t>Olavsgaard - Jessheim - Nannestad</t>
  </si>
  <si>
    <t>Ruteområde 2 - Gjerdrum - Nannestad</t>
  </si>
  <si>
    <t>Versjon 0.9</t>
  </si>
  <si>
    <t>Korrespondanse med tilstøtende linjer ved Olavsgaard og Skedsmokorset, unntatt i periodene det kjøres 10 min. rute eller oftere.
Korrespondanse ved Eltonåsen og Ask med linje 405 og  410.</t>
  </si>
  <si>
    <t>Reguleringstid: Avganger til og fra Oslo må påregne opp til 12 minutter forsinkelse i morgen- og ettermiddagsrush. Dette varierer fra dag til dag.
Oppstillingstid: Skoleavganger skal ha minst 5 min. oppstillingstid på ettermiddagen.</t>
  </si>
  <si>
    <t>Operatør skal benytte buss av type BE, med unntak av rene skolebussavganger.</t>
  </si>
  <si>
    <t>Oppstillingstid: Skoleavganger skal ha minst 5 min. oppstillingstid på ettermiddagen.</t>
  </si>
  <si>
    <t>Korrespondanse til og fra linje 400 på Eltonåsen.
Omstigning til og fra linje 420 på Nannestad torg.</t>
  </si>
  <si>
    <t>Operatør skal benytte buss av type BE, med unntak av skolebussavganger.</t>
  </si>
  <si>
    <t>Omstinginger til og fra tog ved Kløfta st. er prioritert.</t>
  </si>
  <si>
    <t>Oppstillingstid: Det er unntak fra kravet om 2 minutter oppstillingstid ved ved Kløfta st. når bussen ankommer til samme tid som avgang på samme linje og vognløp.
Oppstillingstid: Det er unntak fra kravet om 2 minutter oppstillingstid ved OSL på tidlige morgenavganger når bussen ankommer til samme tid som avgang på samme linje og vognløp.</t>
  </si>
  <si>
    <t>Henvises til vedlegg 4a punkt 5.1.: Tilbudte fasiliteter.</t>
  </si>
  <si>
    <t>sum 2030</t>
  </si>
  <si>
    <t>Ruteområde 3 - Eidsvoll og Årnes</t>
  </si>
  <si>
    <t>Sum ruteområde 1 pr. år (2030):</t>
  </si>
  <si>
    <t>Sum ruteområde 2 pr. år (2030):</t>
  </si>
  <si>
    <t xml:space="preserve">Dagtyper per år (i 2030) </t>
  </si>
  <si>
    <t>Løken - Hemnes</t>
  </si>
  <si>
    <t>Korresponderer med linje 480 på Løken.</t>
  </si>
  <si>
    <t>Bilag 3.1</t>
  </si>
  <si>
    <t>Eidsvoll - Jessheim</t>
  </si>
  <si>
    <t>Feiring - Langset - Eidsvoll</t>
  </si>
  <si>
    <t>Hurdal-Eidsvoll verk</t>
  </si>
  <si>
    <t>Langset - Eidsvoll (Østsiden)</t>
  </si>
  <si>
    <t>Årnes - Oslo lufthavn</t>
  </si>
  <si>
    <t>Årnes - Dysterud</t>
  </si>
  <si>
    <t>Årnes - Dragsjøvegen</t>
  </si>
  <si>
    <t>Årnes - Hvam - Rånåsfoss</t>
  </si>
  <si>
    <t>Rånåsfoss - Årnes</t>
  </si>
  <si>
    <t>Kløfta - Herbergåsen</t>
  </si>
  <si>
    <t>Ekornrud - Algarheim</t>
  </si>
  <si>
    <t>Gystadmarka/Nordkisa - Hauerseter</t>
  </si>
  <si>
    <t>Borgen sk. - Gystadmarka usk.</t>
  </si>
  <si>
    <t>Borgen - Dragvoll</t>
  </si>
  <si>
    <t>Mogreina - Gystadmarka - Østli</t>
  </si>
  <si>
    <t>Nordkisa - Jessheim - Nannestad</t>
  </si>
  <si>
    <t>Haug - Stokker-Borgen - Jessheim vgs.</t>
  </si>
  <si>
    <t>Fenstad - Årnes</t>
  </si>
  <si>
    <t>Fenstad - Vormsund - Neskollen</t>
  </si>
  <si>
    <t>Vormsund - Neskollen - Bårstad</t>
  </si>
  <si>
    <t>Neskollen - Vormsund - Nyhus - Lillerommen</t>
  </si>
  <si>
    <t>Fenstad - Bårstad</t>
  </si>
  <si>
    <t>Neskollen-Vormsund-Fenstad-Skogbygda-Fallet</t>
  </si>
  <si>
    <t>Skogbygda - Vormsund - Dysterud - Bjertnestunet</t>
  </si>
  <si>
    <t>Skogbygda - Opaker - Bjertnestunet</t>
  </si>
  <si>
    <t>Vormsund - Opaker - Skogbygda</t>
  </si>
  <si>
    <t>Neskollen - Simarud - Udnes -Fuglefjellet</t>
  </si>
  <si>
    <t>Fuglefjellet-Neskollen</t>
  </si>
  <si>
    <t>Opaker - Sæterstøa - Østgård</t>
  </si>
  <si>
    <t>Runni - Framtun - Elvestad - Lundsvegen</t>
  </si>
  <si>
    <t xml:space="preserve">Framtun - Aulitoppen - Huserteiet </t>
  </si>
  <si>
    <t>Runni - Østgård - Sandbergvn - Auli mølle</t>
  </si>
  <si>
    <t>Nes - Skogbygda - Fallet</t>
  </si>
  <si>
    <t>Runni - Tomteråsen - Rånåsfoss</t>
  </si>
  <si>
    <t>Vilberg - Brennlia - Millidal</t>
  </si>
  <si>
    <t>Vilberg - Vegamot - Tømtedalen</t>
  </si>
  <si>
    <t>Vilberg - Finstad/ Bårstad</t>
  </si>
  <si>
    <t>Langset - Minnesund - Vestheim</t>
  </si>
  <si>
    <t>Råholt - Bøn - Venger</t>
  </si>
  <si>
    <t>Ås - Finstad - Ås nordre</t>
  </si>
  <si>
    <t>Finstad - Dal - Råholt</t>
  </si>
  <si>
    <t>Vilberg - Jessheim - Bårstad - Finstad</t>
  </si>
  <si>
    <t>Vilberg - Bårstad - Neskollen</t>
  </si>
  <si>
    <t>Eidsvoll - Nannestad vgs.</t>
  </si>
  <si>
    <t>400E</t>
  </si>
  <si>
    <t>Eltonåsen - Oslo ekpress</t>
  </si>
  <si>
    <t>Fenstad - Oslo lufthavn</t>
  </si>
  <si>
    <t>Skole Hurdal - Nannestad_Jessheim</t>
  </si>
  <si>
    <t>Ruteopplegget er dimensjonert for buss av type NE eller NN.</t>
  </si>
  <si>
    <t>Ruteopplegget er dimensjonert for buss av type BE.</t>
  </si>
  <si>
    <t>Avløsning i rute tillates på Ask terminal, bortsett fra i rushtimene 0700-0900 og 1430-1700 på hverdager (passerings tider ved Ask).
Morgen: Avganger i linje 410 som ankommer Eltonåsen skal teknisk kobles med avg. Linje 400 fra Eltonåsen mot Oslo
Ettermiddag: Avganger i linje 400 som ankommer Eltonåsen skal teknisk kobles med linje 410 fra Eltonåsen mot Nannestad</t>
  </si>
  <si>
    <t>Ankomster i linje 400/ 400E fra Oslo kan være forsinket i rush, ventetid med påfølgende forsinkelse må påregnes.
Det må påregnes rygging for å snu buss ved Nitteberg.</t>
  </si>
  <si>
    <t>Det må påregnes rygging for å snu buss ved Nitteberg.</t>
  </si>
  <si>
    <t>Operatør kan benytte buss av type BE, BN eller NN.
OBS! FV1544 og 1546 har bruksklasse BKT8.</t>
  </si>
  <si>
    <t>Operatør kan benytte buss av type BE, BN eller NN, skoleskyss avgangene skal ha minimum 48 sitteplasser.</t>
  </si>
  <si>
    <t xml:space="preserve">Reguleringstid: Avganger til og fra Oslo må påregne opp til 10 minutter forsinkelse i morgen- og ettermiddagsrush. Dette varierer fra dag til dag.
</t>
  </si>
  <si>
    <t>Morgen: Avganger i linje 410 som ankommer Ask skal teknisk kobles med avg. Linje 400E Ask Eltonåsen mot Oslo.
Ettermiddag: Avganger i linje 400E som ankommer Ask skal teknisk kobles med linje 410 fra Ask mot Eltonåsen.</t>
  </si>
  <si>
    <t xml:space="preserve">Morgen: Avganger i linje 410 som ankommer Eltonåsen skal teknisk kobles med avg. Linje 400 fra Eltonåsen mot Oslo
Ettermiddag: Avganger i linje 400 som ankommer Eltonåsen skal teknisk kobles med linje 410 fra Eltonåsen mot Nannestad
Morgen: Avganger i linje 410 som ankommer Ask skal teknisk kobles med avg. Linje 400E Ask Eltonåsen mot Oslo.
Ettermiddag: Avganger i linje 400E som ankommer Ask skal teknisk kobles med linje 410 fra Ask mot Eltonåsen.
</t>
  </si>
  <si>
    <t>Linje 420 avganger skal tekisk kobles i begge retninger med linje 440 Jessheim-Nordkisa ved Oslo lufthavn slik at kunden slipper bussbytte</t>
  </si>
  <si>
    <t>Oslo lufthavn og Jessheim st. omstiging mellom øvrige Ruter linjer og tog.</t>
  </si>
  <si>
    <t xml:space="preserve">Nannestad torg, omstigning til og fra linje 410
Oslo lufthavn omstiging mellom øvrige Ruter linjer og tog.
</t>
  </si>
  <si>
    <t>Linje 440 avganger skal teknisk kobles i begge retninger med linje 420 Oslo lufthavn-Maura ved Oslo lufthavn slik at kunden slipper bussbytte.
I morgenrush 0700-0900 og ettermiddagsrsrush 1500-1700 må det påregnes opp mot 10 minutter forsinkelse.</t>
  </si>
  <si>
    <t>Operatør kan benytte buss av type BE, BN eller NN, med minimum 42 sitteplasser.</t>
  </si>
  <si>
    <t>Operatør kan benytte buss av type BE, BN eller NN, med minimum 42 sitteplasser. OBS! FV1544 og 1546 har bruksklasse BKT8.</t>
  </si>
  <si>
    <t xml:space="preserve">Operatør kan benytte buss av type BE, BN eller NN, med minimum 48 sitteplasser. </t>
  </si>
  <si>
    <t>Operatør kan benytte buss av type BE, BN eller NN, med minimum 48 sitteplasser. OBS! FV1609 har bruksklasse BKT8.</t>
  </si>
  <si>
    <t>Operatør kan benytte buss av type BE, BN eller NN</t>
  </si>
  <si>
    <t>Operatør kan benytte buss av type BE, BN eller NN  OBS! fv1609 har bruksklasse BKT8.</t>
  </si>
  <si>
    <t>Oppstillingstid: Det skal være minst 5 minutter oppstillingstid før avgang på ettermiddagen.</t>
  </si>
  <si>
    <t>Operatør kan benytte buss av type BE, BN eller NN, med minimum 48 sitteplasser.  OBS! Fv1546 har bruksklasse BKT8 veg.</t>
  </si>
  <si>
    <t>Operatør kan benytte buss av type BE, BN eller NN, OBS! Fv1546 har bruksklasse BKT8 veg.</t>
  </si>
  <si>
    <t>Operatør kan benytte buss av type BE, BN eller NN, OBS! Fv1608 har bruksklasse BKT8 veg.</t>
  </si>
  <si>
    <t>Operatør skal benytte buss av type BE, BN og NN.</t>
  </si>
  <si>
    <t>Operatør kan benytte buss av type BN, BE eller NN</t>
  </si>
  <si>
    <t>BE</t>
  </si>
  <si>
    <t>I morgen og ettermiddagsrush må det påregnes forsinkelser på minst 7 minutter.</t>
  </si>
  <si>
    <t xml:space="preserve">Avløsning i rute tillates på Eidsvoll stasjon  i retning Sundet-Vilberg, unntatt i rush timene hverdager 0700-0900 og 1400-1700 </t>
  </si>
  <si>
    <t>Avganger knyttet til skoleskyss skal ha 5 minutter oppstilling ved avgang fra skole.</t>
  </si>
  <si>
    <t xml:space="preserve">Linjen skal korrespondere til- fra tog ved Eidsvoll stasjon og på Nordkisa med linje 440, må vente i minst 5 minutter utover planlagt av gangstid på eventuelt forsinket ankomst.
Avgang i linje 441 fra Nordkisa kl 0710 skal fortsette i linje 3872 kl 07:51 fra Eidsvoll. </t>
  </si>
  <si>
    <t xml:space="preserve">Linjen skal korrespondere til- fra tog ved Eidsvoll stasjon, må vente i minst 5 minutter utover planlagt av gangstid på eventuelt forsinket ankomst.
</t>
  </si>
  <si>
    <t>Korrespondanse med tog på Eidsvoll verk stasjon, må vente i minst 5 minutter utover planlagt av gangstid på eventuelt forsinket ankomst.</t>
  </si>
  <si>
    <t xml:space="preserve">Korrespondanse på Nordmokorset med øvrige linjer </t>
  </si>
  <si>
    <t>Kvelds avganger fra Eidsvoll skal teknisk kobles med linje 443 fra Langset.</t>
  </si>
  <si>
    <t>Noen avganger skal kobles teknisk med linje 448 på Langset, oppstillingstid gjelder ikke på disse koblingene ved Langset.</t>
  </si>
  <si>
    <t>Omstigning mellom to på Årnes, Jessheim og Oslo lufthavn, 
Korrespondanse med linje 460 på Neskollen utenom rush.</t>
  </si>
  <si>
    <t>Omstigning Vormsund og Årnes stasjon</t>
  </si>
  <si>
    <t>Operatør skal benytte buss av type BE, BN og NN. BK8 og BT8 begrensinger langs trase.</t>
  </si>
  <si>
    <t xml:space="preserve">Linjen skal kobles teknisk med linje 460 ved Vormsund og Dysterud-Herbergåsen, gjennomreisende skal tas med.
I løpet av anbudsperioden kan det bli lagt til rette for å forlenge linjen til Bjertnesgrenda.
</t>
  </si>
  <si>
    <t>Operatør skal benytte buss av type BE, BN og NN.  BK8 og BT8 begrensinger langs trase.</t>
  </si>
  <si>
    <t>Eidsvoll - Nordkisa</t>
  </si>
  <si>
    <t>Eidsvoll - Styri</t>
  </si>
  <si>
    <t>Operatør skal benytte buss av type BE, BN og NN. 
BK8 og BT8 begrensinger langs trase, blant annet Kjuushagen, Svarverudvegen</t>
  </si>
  <si>
    <t>Operatør skal benytte buss av type BE, BN og NN. 
Flere strekninger i Skogbygda har BK8 og BT8 begrensinger, blant annet Kjushagen i Årnes har BKt8 begrensning.</t>
  </si>
  <si>
    <t>Operatør skal benytte buss av type BE, med unntak av rene skolebussavganger. 
Kjushagen i Årnes har BKt8 begrensning.</t>
  </si>
  <si>
    <t>Operatør skal benytte buss av type BE, BN, NN, skolebuss avganger til fra Runni og Nes vgs. skal ha minimum 48 sitteplasser.</t>
  </si>
  <si>
    <t>Operatør skal benytte buss av type BE, BN, NN</t>
  </si>
  <si>
    <t>Korrespondanse med tog på Kløfta st. venter inntil 5 minutter på forsinket ankommende tog.</t>
  </si>
  <si>
    <t>Skal kobles teknisk med linje 451 på Vormsund.</t>
  </si>
  <si>
    <t>Operatør skal benytte buss av type BE, BN, NN.
Hovlandsvegen har BK8 begrensning.</t>
  </si>
  <si>
    <t>Operatør skal benytte buss av type BE, BN, NN.
Røavegen og Ringsbyvegen har BK8 begrensning.</t>
  </si>
  <si>
    <t>Operatør skal benytte buss av type BE, BN, NN.
Røavegen og Hovlandsvegen har BK8 begrensning.</t>
  </si>
  <si>
    <t>Operatør skal benytte buss av type BE, BN, NN.
Ålandsvegen, Ringsbyvegen, Sjølivegen, Eggumvegen og Hovlandsvegen har BK8 begrensning.</t>
  </si>
  <si>
    <t>Må rygge ved Fallet for å snu bussen.</t>
  </si>
  <si>
    <t xml:space="preserve">Operatør skal benytte buss av type BE, BN, NN
Holsvegen, Togstadvegen, Skogbygdavegen, Ringsbyvegen, Rønnålvegen, Sjølivegen, Eggumvegen har BK8 begrensning.
</t>
  </si>
  <si>
    <t xml:space="preserve">Operatør skal benytte buss av type BE, BN, NN
Flakstadvegen og Hennivegen har BK8 begrensning.
</t>
  </si>
  <si>
    <t xml:space="preserve">Operatør skal benytte buss av type BE, BN, NN
</t>
  </si>
  <si>
    <t xml:space="preserve">Operatør skal benytte buss av type BE, BN, NN
Svarverudvegen og Skreksrudvegen har BK8 begrensning.
</t>
  </si>
  <si>
    <t>Operatør skal benytte buss av type BE, BN, NN
Gullverkvegen og Styrivegen har BK8 begrensning.</t>
  </si>
  <si>
    <t>Ved Knofsløkka må bussen regne med å rygge for å snu.</t>
  </si>
  <si>
    <t>Operatør skal benytte buss av type BE, BN, NN
Setrevegen har BK8 begrensning.</t>
  </si>
  <si>
    <t>Ved Bårstad må bussen rygge for å snu.</t>
  </si>
  <si>
    <t>Ved Kopperud i Sætrevegen må bussen rygge for å snu.</t>
  </si>
  <si>
    <t>Linjen er tilpasset slik at det skal være omstigning til-fra linje 430 ved Kloppeløkken</t>
  </si>
  <si>
    <t>Jessheim- Mogreina-Dal-Vilberg</t>
  </si>
  <si>
    <t>Korrespondanse til fra linje 450 ved Neskollen.</t>
  </si>
  <si>
    <t>Operatør skal benytte buss av type BE, BN, NN
Røavegen har BK8 begrensning.</t>
  </si>
  <si>
    <t xml:space="preserve">Avganger på morgen fra Neskollen til Vormsund usk skal ha minimum 52 sitteplasser.
Avganger ettermiddag fra Vormsund usk til Neskollen skal ha minimum 52 sitteplasser.
</t>
  </si>
  <si>
    <t>Skal teknisk kobles med linje 3771 til Vilberg usk. ved Søndre Samfunn på morgenen, oppstillingstid fravikes i dette tilfellet. Denne avgangen skal ha minimum 52 sitteplasser.</t>
  </si>
  <si>
    <t>Operatør skal benytte buss av type BN</t>
  </si>
  <si>
    <t>Operatør kan benytte buss av type BN med minimum 52 sitteplasser.</t>
  </si>
  <si>
    <t>En avgang i linje 400 ankomst Skedsmokorset  fra Oslo kobles teknisk med den som starter på Skedsmokorset, for direkte reise til Nannestad.</t>
  </si>
  <si>
    <t>Det er til tider store forsinkelser igjennom Jessheim i morgen og ettermiddags rush, enkelte avganger kan bli opp til 12 minutter forsinket.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</si>
</sst>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(&quot;$&quot;* #,##0_);_(&quot;$&quot;* \(#,##0\);_(&quot;$&quot;* &quot;-&quot;_);_(@_)"/>
    <numFmt numFmtId="166" formatCode="_(* #,##0_);_(* \(#,##0\);_(* &quot;-&quot;_);_(@_)"/>
    <numFmt numFmtId="167" formatCode="[hh]:mm"/>
    <numFmt numFmtId="168" formatCode="#,##0.000"/>
    <numFmt numFmtId="169" formatCode="[$-F800]dddd\,\ mmmm\ dd\,\ yyyy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FF0000"/>
      <name val="Calibri"/>
      <family val="2"/>
    </font>
    <font>
      <sz val="10"/>
      <name val="Calibri"/>
      <family val="2"/>
      <scheme val="minor"/>
    </font>
    <font>
      <b/>
      <sz val="12"/>
      <color theme="1"/>
      <name val="Calibri"/>
      <family val="2"/>
    </font>
    <font>
      <b/>
      <sz val="23"/>
      <color rgb="FF000000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9">
    <xf numFmtId="0" fontId="0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" fillId="0" borderId="0"/>
    <xf numFmtId="0" fontId="3" fillId="0" borderId="0"/>
    <xf numFmtId="0" fontId="4" fillId="0" borderId="0"/>
    <xf numFmtId="0" fontId="2" fillId="0" borderId="0"/>
    <xf numFmtId="164" fontId="13" fillId="0" borderId="0" applyFont="0" applyFill="0" applyBorder="0" applyAlignment="0" applyProtection="0"/>
    <xf numFmtId="0" fontId="1" fillId="0" borderId="0"/>
  </cellStyleXfs>
  <cellXfs count="134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right"/>
    </xf>
    <xf numFmtId="2" fontId="6" fillId="0" borderId="0" xfId="0" applyNumberFormat="1" applyFont="1"/>
    <xf numFmtId="0" fontId="7" fillId="3" borderId="0" xfId="0" applyFont="1" applyFill="1" applyAlignment="1">
      <alignment horizontal="right"/>
    </xf>
    <xf numFmtId="0" fontId="6" fillId="3" borderId="0" xfId="0" applyFont="1" applyFill="1"/>
    <xf numFmtId="0" fontId="10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4" borderId="3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5" xfId="0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168" fontId="6" fillId="2" borderId="4" xfId="0" applyNumberFormat="1" applyFont="1" applyFill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3" fontId="7" fillId="5" borderId="9" xfId="0" applyNumberFormat="1" applyFont="1" applyFill="1" applyBorder="1" applyAlignment="1">
      <alignment horizontal="right"/>
    </xf>
    <xf numFmtId="168" fontId="7" fillId="0" borderId="9" xfId="0" applyNumberFormat="1" applyFont="1" applyBorder="1" applyAlignment="1">
      <alignment horizontal="right"/>
    </xf>
    <xf numFmtId="167" fontId="7" fillId="5" borderId="9" xfId="0" applyNumberFormat="1" applyFont="1" applyFill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4" fontId="7" fillId="0" borderId="9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7" fillId="4" borderId="5" xfId="0" applyFont="1" applyFill="1" applyBorder="1" applyAlignment="1">
      <alignment horizontal="left" vertical="top" wrapText="1"/>
    </xf>
    <xf numFmtId="0" fontId="6" fillId="0" borderId="1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Alignment="1">
      <alignment horizontal="center"/>
    </xf>
    <xf numFmtId="168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7" fontId="6" fillId="0" borderId="0" xfId="0" applyNumberFormat="1" applyFont="1"/>
    <xf numFmtId="0" fontId="6" fillId="0" borderId="0" xfId="0" applyFont="1" applyAlignment="1">
      <alignment vertical="top"/>
    </xf>
    <xf numFmtId="168" fontId="6" fillId="7" borderId="4" xfId="0" applyNumberFormat="1" applyFont="1" applyFill="1" applyBorder="1" applyAlignment="1">
      <alignment horizontal="right"/>
    </xf>
    <xf numFmtId="2" fontId="6" fillId="7" borderId="4" xfId="0" applyNumberFormat="1" applyFont="1" applyFill="1" applyBorder="1" applyAlignment="1">
      <alignment horizontal="right"/>
    </xf>
    <xf numFmtId="0" fontId="7" fillId="0" borderId="0" xfId="0" applyFont="1"/>
    <xf numFmtId="0" fontId="6" fillId="3" borderId="0" xfId="0" applyFont="1" applyFill="1" applyAlignment="1">
      <alignment horizontal="left"/>
    </xf>
    <xf numFmtId="0" fontId="7" fillId="3" borderId="4" xfId="0" applyFont="1" applyFill="1" applyBorder="1"/>
    <xf numFmtId="0" fontId="7" fillId="0" borderId="4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16" xfId="0" applyFont="1" applyBorder="1"/>
    <xf numFmtId="168" fontId="6" fillId="0" borderId="4" xfId="0" applyNumberFormat="1" applyFont="1" applyBorder="1"/>
    <xf numFmtId="168" fontId="6" fillId="0" borderId="0" xfId="0" applyNumberFormat="1" applyFont="1"/>
    <xf numFmtId="0" fontId="7" fillId="3" borderId="7" xfId="0" applyFont="1" applyFill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168" fontId="7" fillId="0" borderId="4" xfId="0" applyNumberFormat="1" applyFont="1" applyBorder="1"/>
    <xf numFmtId="0" fontId="3" fillId="0" borderId="0" xfId="0" applyFont="1"/>
    <xf numFmtId="0" fontId="11" fillId="0" borderId="0" xfId="0" applyFont="1"/>
    <xf numFmtId="20" fontId="6" fillId="0" borderId="0" xfId="0" applyNumberFormat="1" applyFont="1"/>
    <xf numFmtId="4" fontId="6" fillId="2" borderId="4" xfId="0" applyNumberFormat="1" applyFont="1" applyFill="1" applyBorder="1" applyAlignment="1">
      <alignment horizontal="right"/>
    </xf>
    <xf numFmtId="10" fontId="6" fillId="0" borderId="0" xfId="0" applyNumberFormat="1" applyFont="1"/>
    <xf numFmtId="1" fontId="6" fillId="0" borderId="0" xfId="0" applyNumberFormat="1" applyFont="1"/>
    <xf numFmtId="14" fontId="10" fillId="0" borderId="0" xfId="0" quotePrefix="1" applyNumberFormat="1" applyFont="1" applyAlignment="1">
      <alignment horizontal="left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8" borderId="0" xfId="0" applyFont="1" applyFill="1"/>
    <xf numFmtId="0" fontId="7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4" fontId="6" fillId="0" borderId="4" xfId="7" applyFont="1" applyBorder="1"/>
    <xf numFmtId="0" fontId="7" fillId="0" borderId="0" xfId="0" applyFont="1" applyAlignment="1">
      <alignment horizontal="left" vertical="top"/>
    </xf>
    <xf numFmtId="168" fontId="12" fillId="2" borderId="4" xfId="0" applyNumberFormat="1" applyFont="1" applyFill="1" applyBorder="1" applyAlignment="1">
      <alignment horizontal="right"/>
    </xf>
    <xf numFmtId="2" fontId="12" fillId="2" borderId="4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14" fontId="16" fillId="0" borderId="0" xfId="0" quotePrefix="1" applyNumberFormat="1" applyFont="1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/>
    <xf numFmtId="14" fontId="16" fillId="0" borderId="0" xfId="0" quotePrefix="1" applyNumberFormat="1" applyFont="1" applyAlignment="1">
      <alignment horizontal="right"/>
    </xf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169" fontId="3" fillId="0" borderId="0" xfId="0" quotePrefix="1" applyNumberFormat="1" applyFont="1"/>
    <xf numFmtId="0" fontId="6" fillId="0" borderId="17" xfId="0" applyFont="1" applyBorder="1" applyAlignment="1">
      <alignment horizontal="left"/>
    </xf>
    <xf numFmtId="0" fontId="12" fillId="0" borderId="0" xfId="0" applyFont="1"/>
    <xf numFmtId="0" fontId="20" fillId="0" borderId="0" xfId="8" applyFont="1"/>
    <xf numFmtId="0" fontId="20" fillId="0" borderId="0" xfId="8" quotePrefix="1" applyFont="1"/>
    <xf numFmtId="0" fontId="6" fillId="0" borderId="4" xfId="0" applyFont="1" applyBorder="1"/>
    <xf numFmtId="0" fontId="7" fillId="3" borderId="7" xfId="0" applyFont="1" applyFill="1" applyBorder="1"/>
    <xf numFmtId="168" fontId="6" fillId="9" borderId="4" xfId="0" applyNumberFormat="1" applyFont="1" applyFill="1" applyBorder="1" applyAlignment="1">
      <alignment horizontal="right"/>
    </xf>
    <xf numFmtId="2" fontId="6" fillId="9" borderId="4" xfId="0" applyNumberFormat="1" applyFont="1" applyFill="1" applyBorder="1" applyAlignment="1">
      <alignment horizontal="right"/>
    </xf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4" fontId="6" fillId="0" borderId="0" xfId="0" applyNumberFormat="1" applyFont="1"/>
    <xf numFmtId="0" fontId="3" fillId="0" borderId="0" xfId="0" applyFont="1" applyAlignment="1">
      <alignment vertical="top" wrapText="1"/>
    </xf>
    <xf numFmtId="0" fontId="10" fillId="0" borderId="0" xfId="0" applyFont="1" applyAlignment="1">
      <alignment horizontal="left" vertical="top"/>
    </xf>
    <xf numFmtId="3" fontId="6" fillId="0" borderId="0" xfId="0" applyNumberFormat="1" applyFont="1"/>
    <xf numFmtId="0" fontId="7" fillId="3" borderId="0" xfId="0" applyFont="1" applyFill="1" applyAlignment="1">
      <alignment horizontal="left"/>
    </xf>
    <xf numFmtId="0" fontId="7" fillId="3" borderId="4" xfId="0" applyFont="1" applyFill="1" applyBorder="1" applyAlignment="1">
      <alignment horizontal="left"/>
    </xf>
    <xf numFmtId="0" fontId="14" fillId="0" borderId="0" xfId="0" applyFont="1" applyAlignment="1">
      <alignment vertical="top" wrapText="1"/>
    </xf>
    <xf numFmtId="0" fontId="7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164" fontId="6" fillId="0" borderId="0" xfId="7" applyFont="1"/>
    <xf numFmtId="164" fontId="7" fillId="0" borderId="4" xfId="7" applyFont="1" applyBorder="1"/>
    <xf numFmtId="164" fontId="7" fillId="0" borderId="0" xfId="7" applyFont="1"/>
    <xf numFmtId="168" fontId="6" fillId="10" borderId="4" xfId="0" applyNumberFormat="1" applyFont="1" applyFill="1" applyBorder="1" applyAlignment="1">
      <alignment horizontal="right"/>
    </xf>
    <xf numFmtId="2" fontId="6" fillId="10" borderId="4" xfId="0" applyNumberFormat="1" applyFont="1" applyFill="1" applyBorder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6" borderId="5" xfId="0" applyFont="1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5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5" fillId="0" borderId="0" xfId="0" applyFont="1" applyAlignment="1">
      <alignment horizontal="left" indent="2"/>
    </xf>
    <xf numFmtId="0" fontId="6" fillId="0" borderId="0" xfId="0" applyFont="1" applyAlignment="1">
      <alignment horizontal="center"/>
    </xf>
    <xf numFmtId="0" fontId="10" fillId="0" borderId="1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</cellXfs>
  <cellStyles count="9">
    <cellStyle name="Comma [0]" xfId="1" xr:uid="{00000000-0005-0000-0000-000000000000}"/>
    <cellStyle name="Currency [0]" xfId="2" xr:uid="{00000000-0005-0000-0000-000001000000}"/>
    <cellStyle name="Komma" xfId="7" builtinId="3"/>
    <cellStyle name="Normal" xfId="0" builtinId="0"/>
    <cellStyle name="Normal 2" xfId="3" xr:uid="{00000000-0005-0000-0000-000003000000}"/>
    <cellStyle name="Normal 3" xfId="4" xr:uid="{00000000-0005-0000-0000-000004000000}"/>
    <cellStyle name="Normal 4" xfId="6" xr:uid="{AE2984B3-C439-4886-BFE6-192564C1A4F4}"/>
    <cellStyle name="Normal 4 2" xfId="8" xr:uid="{3F1FC574-9D3A-4199-94B8-F0C66C63043C}"/>
    <cellStyle name="Standard_Køreplanliste" xfId="5" xr:uid="{00000000-0005-0000-0000-000005000000}"/>
  </cellStyles>
  <dxfs count="6">
    <dxf>
      <font>
        <color rgb="FF9C0006"/>
      </font>
      <fill>
        <patternFill>
          <bgColor rgb="FFFFC7CE"/>
        </patternFill>
      </fill>
    </dxf>
    <dxf>
      <fill>
        <patternFill>
          <bgColor theme="3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39994506668294322"/>
        </patternFill>
      </fill>
    </dxf>
  </dxfs>
  <tableStyles count="0" defaultTableStyle="TableStyleMedium9" defaultPivotStyle="PivotStyleLight16"/>
  <colors>
    <mruColors>
      <color rgb="FFFFFFFF"/>
      <color rgb="FFBFBFBF"/>
      <color rgb="FFFFFF99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2" name="AutoShape 1" descr="i ne">
          <a:extLst>
            <a:ext uri="{FF2B5EF4-FFF2-40B4-BE49-F238E27FC236}">
              <a16:creationId xmlns:a16="http://schemas.microsoft.com/office/drawing/2014/main" id="{65EB4E19-B16F-4632-847E-82BA9DC96E1F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3" name="AutoShape 2" descr="ny">
          <a:extLst>
            <a:ext uri="{FF2B5EF4-FFF2-40B4-BE49-F238E27FC236}">
              <a16:creationId xmlns:a16="http://schemas.microsoft.com/office/drawing/2014/main" id="{6C2FB49B-8167-4043-9188-C02065BEFDBE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4" name="AutoShape 3" descr="i ny">
          <a:extLst>
            <a:ext uri="{FF2B5EF4-FFF2-40B4-BE49-F238E27FC236}">
              <a16:creationId xmlns:a16="http://schemas.microsoft.com/office/drawing/2014/main" id="{EFC2772A-724E-4A10-A924-0256B4C861A2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5" name="AutoShape 4" descr="full">
          <a:extLst>
            <a:ext uri="{FF2B5EF4-FFF2-40B4-BE49-F238E27FC236}">
              <a16:creationId xmlns:a16="http://schemas.microsoft.com/office/drawing/2014/main" id="{F7D8320B-DCCC-4350-AA63-DD540B5EC628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6" name="AutoShape 5" descr="i ne">
          <a:extLst>
            <a:ext uri="{FF2B5EF4-FFF2-40B4-BE49-F238E27FC236}">
              <a16:creationId xmlns:a16="http://schemas.microsoft.com/office/drawing/2014/main" id="{86DF0969-0D0A-4B1E-831D-56BF86FFF46A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7" name="AutoShape 6" descr="ny">
          <a:extLst>
            <a:ext uri="{FF2B5EF4-FFF2-40B4-BE49-F238E27FC236}">
              <a16:creationId xmlns:a16="http://schemas.microsoft.com/office/drawing/2014/main" id="{612ACCCC-295A-4C0E-8EB5-341CBE9C8550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8" name="AutoShape 7" descr="i ny">
          <a:extLst>
            <a:ext uri="{FF2B5EF4-FFF2-40B4-BE49-F238E27FC236}">
              <a16:creationId xmlns:a16="http://schemas.microsoft.com/office/drawing/2014/main" id="{0579FC46-17A7-408A-B3D3-E6D29D1F7EE5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9" name="AutoShape 8" descr="full">
          <a:extLst>
            <a:ext uri="{FF2B5EF4-FFF2-40B4-BE49-F238E27FC236}">
              <a16:creationId xmlns:a16="http://schemas.microsoft.com/office/drawing/2014/main" id="{3DB015CE-7EFA-44DD-A685-3C20581A9778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10" name="AutoShape 9" descr="i ne">
          <a:extLst>
            <a:ext uri="{FF2B5EF4-FFF2-40B4-BE49-F238E27FC236}">
              <a16:creationId xmlns:a16="http://schemas.microsoft.com/office/drawing/2014/main" id="{260CACBE-17B5-4A92-98E0-8A1B2A0A4E49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11" name="AutoShape 10" descr="ny">
          <a:extLst>
            <a:ext uri="{FF2B5EF4-FFF2-40B4-BE49-F238E27FC236}">
              <a16:creationId xmlns:a16="http://schemas.microsoft.com/office/drawing/2014/main" id="{2A4AA5CF-8191-4274-9E1D-9EF81ECF670D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12" name="AutoShape 11" descr="i ny">
          <a:extLst>
            <a:ext uri="{FF2B5EF4-FFF2-40B4-BE49-F238E27FC236}">
              <a16:creationId xmlns:a16="http://schemas.microsoft.com/office/drawing/2014/main" id="{6AA449C3-E85B-4146-98CA-B241DB8A7516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13" name="AutoShape 12" descr="full">
          <a:extLst>
            <a:ext uri="{FF2B5EF4-FFF2-40B4-BE49-F238E27FC236}">
              <a16:creationId xmlns:a16="http://schemas.microsoft.com/office/drawing/2014/main" id="{20033DE1-09E9-4151-B2FF-C84916F61793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14" name="AutoShape 13" descr="i ne">
          <a:extLst>
            <a:ext uri="{FF2B5EF4-FFF2-40B4-BE49-F238E27FC236}">
              <a16:creationId xmlns:a16="http://schemas.microsoft.com/office/drawing/2014/main" id="{12E031F0-C80B-4239-8D63-3D9CD22CB161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15" name="AutoShape 14" descr="ny">
          <a:extLst>
            <a:ext uri="{FF2B5EF4-FFF2-40B4-BE49-F238E27FC236}">
              <a16:creationId xmlns:a16="http://schemas.microsoft.com/office/drawing/2014/main" id="{68A9E083-0AEA-4450-9FB4-EF080E7707EA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16" name="AutoShape 15" descr="i ny">
          <a:extLst>
            <a:ext uri="{FF2B5EF4-FFF2-40B4-BE49-F238E27FC236}">
              <a16:creationId xmlns:a16="http://schemas.microsoft.com/office/drawing/2014/main" id="{C8B1BC4F-9478-4370-99DB-F3BCE4B2B49A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17" name="AutoShape 16" descr="full">
          <a:extLst>
            <a:ext uri="{FF2B5EF4-FFF2-40B4-BE49-F238E27FC236}">
              <a16:creationId xmlns:a16="http://schemas.microsoft.com/office/drawing/2014/main" id="{AA5FC142-9644-4A6B-99B0-56A7A3EE9042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18" name="AutoShape 17" descr="i ne">
          <a:extLst>
            <a:ext uri="{FF2B5EF4-FFF2-40B4-BE49-F238E27FC236}">
              <a16:creationId xmlns:a16="http://schemas.microsoft.com/office/drawing/2014/main" id="{43AC7FD6-EC7D-44C9-B77A-A6A32EAED3B2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19" name="AutoShape 18" descr="ny">
          <a:extLst>
            <a:ext uri="{FF2B5EF4-FFF2-40B4-BE49-F238E27FC236}">
              <a16:creationId xmlns:a16="http://schemas.microsoft.com/office/drawing/2014/main" id="{34568993-3E6A-4B8D-8DAD-73E443954030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20" name="AutoShape 19" descr="i ny">
          <a:extLst>
            <a:ext uri="{FF2B5EF4-FFF2-40B4-BE49-F238E27FC236}">
              <a16:creationId xmlns:a16="http://schemas.microsoft.com/office/drawing/2014/main" id="{CCEDABE5-2B2A-4D17-B54B-D2D8263CF222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21" name="AutoShape 20" descr="full">
          <a:extLst>
            <a:ext uri="{FF2B5EF4-FFF2-40B4-BE49-F238E27FC236}">
              <a16:creationId xmlns:a16="http://schemas.microsoft.com/office/drawing/2014/main" id="{EC7BC3E8-07CC-4207-9803-87D33F907879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22" name="AutoShape 21" descr="i ne">
          <a:extLst>
            <a:ext uri="{FF2B5EF4-FFF2-40B4-BE49-F238E27FC236}">
              <a16:creationId xmlns:a16="http://schemas.microsoft.com/office/drawing/2014/main" id="{442368DA-2380-48AC-83E6-2DC2ED0CD221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23" name="AutoShape 22" descr="ny">
          <a:extLst>
            <a:ext uri="{FF2B5EF4-FFF2-40B4-BE49-F238E27FC236}">
              <a16:creationId xmlns:a16="http://schemas.microsoft.com/office/drawing/2014/main" id="{3940FB11-0188-4883-B26F-E49BB95DC7B4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24" name="AutoShape 23" descr="i ny">
          <a:extLst>
            <a:ext uri="{FF2B5EF4-FFF2-40B4-BE49-F238E27FC236}">
              <a16:creationId xmlns:a16="http://schemas.microsoft.com/office/drawing/2014/main" id="{04672C08-BD0F-4305-84E9-AB76F289566B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25" name="AutoShape 24" descr="full">
          <a:extLst>
            <a:ext uri="{FF2B5EF4-FFF2-40B4-BE49-F238E27FC236}">
              <a16:creationId xmlns:a16="http://schemas.microsoft.com/office/drawing/2014/main" id="{BAB20F83-F10A-4BF7-BD1F-5DC8B8966946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26" name="AutoShape 25" descr="i ne">
          <a:extLst>
            <a:ext uri="{FF2B5EF4-FFF2-40B4-BE49-F238E27FC236}">
              <a16:creationId xmlns:a16="http://schemas.microsoft.com/office/drawing/2014/main" id="{C435969C-EDAF-46F9-812E-BC3181DA08F5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27" name="AutoShape 26" descr="ny">
          <a:extLst>
            <a:ext uri="{FF2B5EF4-FFF2-40B4-BE49-F238E27FC236}">
              <a16:creationId xmlns:a16="http://schemas.microsoft.com/office/drawing/2014/main" id="{408686EA-C0DE-4970-ACEA-06BA85FB7904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28" name="AutoShape 27" descr="i ny">
          <a:extLst>
            <a:ext uri="{FF2B5EF4-FFF2-40B4-BE49-F238E27FC236}">
              <a16:creationId xmlns:a16="http://schemas.microsoft.com/office/drawing/2014/main" id="{CD927D39-9EF6-4B84-A9B3-EF361D348CCE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29" name="AutoShape 28" descr="full">
          <a:extLst>
            <a:ext uri="{FF2B5EF4-FFF2-40B4-BE49-F238E27FC236}">
              <a16:creationId xmlns:a16="http://schemas.microsoft.com/office/drawing/2014/main" id="{3F68B8AD-2B96-4B11-9C8A-29F86E13FE4F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30" name="AutoShape 29" descr="i ne">
          <a:extLst>
            <a:ext uri="{FF2B5EF4-FFF2-40B4-BE49-F238E27FC236}">
              <a16:creationId xmlns:a16="http://schemas.microsoft.com/office/drawing/2014/main" id="{1649108D-1E32-4A75-9DD5-B73F81EF18B7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31" name="AutoShape 30" descr="ny">
          <a:extLst>
            <a:ext uri="{FF2B5EF4-FFF2-40B4-BE49-F238E27FC236}">
              <a16:creationId xmlns:a16="http://schemas.microsoft.com/office/drawing/2014/main" id="{A6F82F53-BE79-49D5-BFC5-B9058291511A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32" name="AutoShape 31" descr="i ny">
          <a:extLst>
            <a:ext uri="{FF2B5EF4-FFF2-40B4-BE49-F238E27FC236}">
              <a16:creationId xmlns:a16="http://schemas.microsoft.com/office/drawing/2014/main" id="{6FF90A3B-2267-44D4-8A22-60FCE5C32394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33" name="AutoShape 32" descr="full">
          <a:extLst>
            <a:ext uri="{FF2B5EF4-FFF2-40B4-BE49-F238E27FC236}">
              <a16:creationId xmlns:a16="http://schemas.microsoft.com/office/drawing/2014/main" id="{2A9D8BA7-5A59-4A60-8FE5-D8AE93B5882E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34" name="AutoShape 33" descr="i ne">
          <a:extLst>
            <a:ext uri="{FF2B5EF4-FFF2-40B4-BE49-F238E27FC236}">
              <a16:creationId xmlns:a16="http://schemas.microsoft.com/office/drawing/2014/main" id="{0926D8BF-AD40-49A1-8BBE-F88CE35799A7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35" name="AutoShape 34" descr="ny">
          <a:extLst>
            <a:ext uri="{FF2B5EF4-FFF2-40B4-BE49-F238E27FC236}">
              <a16:creationId xmlns:a16="http://schemas.microsoft.com/office/drawing/2014/main" id="{70BE38B4-75B7-4F5A-BFB1-299EB1F8FCE0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36" name="AutoShape 35" descr="i ny">
          <a:extLst>
            <a:ext uri="{FF2B5EF4-FFF2-40B4-BE49-F238E27FC236}">
              <a16:creationId xmlns:a16="http://schemas.microsoft.com/office/drawing/2014/main" id="{EF8089CB-4D46-4B16-A5FE-19B7C27F1175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37" name="AutoShape 36" descr="full">
          <a:extLst>
            <a:ext uri="{FF2B5EF4-FFF2-40B4-BE49-F238E27FC236}">
              <a16:creationId xmlns:a16="http://schemas.microsoft.com/office/drawing/2014/main" id="{E03D7334-3447-49B1-BF1A-872DD3BB5840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38" name="AutoShape 37" descr="i ne">
          <a:extLst>
            <a:ext uri="{FF2B5EF4-FFF2-40B4-BE49-F238E27FC236}">
              <a16:creationId xmlns:a16="http://schemas.microsoft.com/office/drawing/2014/main" id="{70E2AC9C-D7FB-413E-B2AE-F2EED70A46FC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39" name="AutoShape 38" descr="ny">
          <a:extLst>
            <a:ext uri="{FF2B5EF4-FFF2-40B4-BE49-F238E27FC236}">
              <a16:creationId xmlns:a16="http://schemas.microsoft.com/office/drawing/2014/main" id="{CDDB7AEA-50AC-4FBA-A8CE-1035F295FA40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40" name="AutoShape 39" descr="i ny">
          <a:extLst>
            <a:ext uri="{FF2B5EF4-FFF2-40B4-BE49-F238E27FC236}">
              <a16:creationId xmlns:a16="http://schemas.microsoft.com/office/drawing/2014/main" id="{0B7E3847-925E-48A9-BA33-CBD46323BD72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41" name="AutoShape 40" descr="full">
          <a:extLst>
            <a:ext uri="{FF2B5EF4-FFF2-40B4-BE49-F238E27FC236}">
              <a16:creationId xmlns:a16="http://schemas.microsoft.com/office/drawing/2014/main" id="{6F475E22-0BFB-4B07-B564-E32E85708F03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104775</xdr:colOff>
      <xdr:row>2</xdr:row>
      <xdr:rowOff>104775</xdr:rowOff>
    </xdr:to>
    <xdr:sp macro="" textlink="">
      <xdr:nvSpPr>
        <xdr:cNvPr id="42" name="AutoShape 41" descr="i ne">
          <a:extLst>
            <a:ext uri="{FF2B5EF4-FFF2-40B4-BE49-F238E27FC236}">
              <a16:creationId xmlns:a16="http://schemas.microsoft.com/office/drawing/2014/main" id="{BEDEF768-F66F-4E35-A9CE-0367A9512C83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43" name="AutoShape 42" descr="ny">
          <a:extLst>
            <a:ext uri="{FF2B5EF4-FFF2-40B4-BE49-F238E27FC236}">
              <a16:creationId xmlns:a16="http://schemas.microsoft.com/office/drawing/2014/main" id="{4DE8483E-E7D5-41D6-A26F-5392DD20BF50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44" name="AutoShape 43" descr="i ny">
          <a:extLst>
            <a:ext uri="{FF2B5EF4-FFF2-40B4-BE49-F238E27FC236}">
              <a16:creationId xmlns:a16="http://schemas.microsoft.com/office/drawing/2014/main" id="{8ECB1328-E91F-41B6-ABB1-593912047A3E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45" name="AutoShape 44" descr="full">
          <a:extLst>
            <a:ext uri="{FF2B5EF4-FFF2-40B4-BE49-F238E27FC236}">
              <a16:creationId xmlns:a16="http://schemas.microsoft.com/office/drawing/2014/main" id="{40925DA1-53C2-4AE0-AD1D-374679B25F5E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2</xdr:row>
      <xdr:rowOff>0</xdr:rowOff>
    </xdr:from>
    <xdr:to>
      <xdr:col>29</xdr:col>
      <xdr:colOff>104775</xdr:colOff>
      <xdr:row>2</xdr:row>
      <xdr:rowOff>104775</xdr:rowOff>
    </xdr:to>
    <xdr:sp macro="" textlink="">
      <xdr:nvSpPr>
        <xdr:cNvPr id="46" name="AutoShape 45" descr="i ne">
          <a:extLst>
            <a:ext uri="{FF2B5EF4-FFF2-40B4-BE49-F238E27FC236}">
              <a16:creationId xmlns:a16="http://schemas.microsoft.com/office/drawing/2014/main" id="{DA407EB4-3B70-44BF-A1D1-F9C61B4B5D8D}"/>
            </a:ext>
          </a:extLst>
        </xdr:cNvPr>
        <xdr:cNvSpPr>
          <a:spLocks noChangeAspect="1" noChangeArrowheads="1"/>
        </xdr:cNvSpPr>
      </xdr:nvSpPr>
      <xdr:spPr bwMode="auto">
        <a:xfrm>
          <a:off x="22679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47" name="AutoShape 46" descr="ny">
          <a:extLst>
            <a:ext uri="{FF2B5EF4-FFF2-40B4-BE49-F238E27FC236}">
              <a16:creationId xmlns:a16="http://schemas.microsoft.com/office/drawing/2014/main" id="{3DB7A62F-34DB-414B-A0F4-8BDC66D57443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48" name="AutoShape 47" descr="i ny">
          <a:extLst>
            <a:ext uri="{FF2B5EF4-FFF2-40B4-BE49-F238E27FC236}">
              <a16:creationId xmlns:a16="http://schemas.microsoft.com/office/drawing/2014/main" id="{218B84A2-FB2F-4DD3-83D2-73109CE741A5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49" name="AutoShape 48" descr="full">
          <a:extLst>
            <a:ext uri="{FF2B5EF4-FFF2-40B4-BE49-F238E27FC236}">
              <a16:creationId xmlns:a16="http://schemas.microsoft.com/office/drawing/2014/main" id="{C046AD6D-F273-48DA-A2B9-3377340F3E4E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2</xdr:row>
      <xdr:rowOff>0</xdr:rowOff>
    </xdr:from>
    <xdr:to>
      <xdr:col>38</xdr:col>
      <xdr:colOff>104775</xdr:colOff>
      <xdr:row>2</xdr:row>
      <xdr:rowOff>104775</xdr:rowOff>
    </xdr:to>
    <xdr:sp macro="" textlink="">
      <xdr:nvSpPr>
        <xdr:cNvPr id="50" name="AutoShape 49" descr="i ne">
          <a:extLst>
            <a:ext uri="{FF2B5EF4-FFF2-40B4-BE49-F238E27FC236}">
              <a16:creationId xmlns:a16="http://schemas.microsoft.com/office/drawing/2014/main" id="{EE8AD0B3-AFAE-41A7-B5ED-9EC188BD8A16}"/>
            </a:ext>
          </a:extLst>
        </xdr:cNvPr>
        <xdr:cNvSpPr>
          <a:spLocks noChangeAspect="1" noChangeArrowheads="1"/>
        </xdr:cNvSpPr>
      </xdr:nvSpPr>
      <xdr:spPr bwMode="auto">
        <a:xfrm>
          <a:off x="29537025" y="323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</xdr:row>
      <xdr:rowOff>0</xdr:rowOff>
    </xdr:from>
    <xdr:to>
      <xdr:col>20</xdr:col>
      <xdr:colOff>304800</xdr:colOff>
      <xdr:row>2</xdr:row>
      <xdr:rowOff>142875</xdr:rowOff>
    </xdr:to>
    <xdr:sp macro="" textlink="">
      <xdr:nvSpPr>
        <xdr:cNvPr id="51" name="AutoShape 103">
          <a:extLst>
            <a:ext uri="{FF2B5EF4-FFF2-40B4-BE49-F238E27FC236}">
              <a16:creationId xmlns:a16="http://schemas.microsoft.com/office/drawing/2014/main" id="{F309AADD-8B45-45F7-9FFF-121287545DF0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21</xdr:col>
      <xdr:colOff>705799</xdr:colOff>
      <xdr:row>57</xdr:row>
      <xdr:rowOff>106061</xdr:rowOff>
    </xdr:to>
    <xdr:pic>
      <xdr:nvPicPr>
        <xdr:cNvPr id="53" name="Bilde 52">
          <a:extLst>
            <a:ext uri="{FF2B5EF4-FFF2-40B4-BE49-F238E27FC236}">
              <a16:creationId xmlns:a16="http://schemas.microsoft.com/office/drawing/2014/main" id="{38605CE1-E323-52D3-ECBC-EC18B268B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87025" y="161925"/>
          <a:ext cx="6801799" cy="92119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49" name="AutoShape 1" descr="i ne">
          <a:extLst>
            <a:ext uri="{FF2B5EF4-FFF2-40B4-BE49-F238E27FC236}">
              <a16:creationId xmlns:a16="http://schemas.microsoft.com/office/drawing/2014/main" id="{8244001A-9031-1C69-531F-09B77CE5B22F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4514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50" name="AutoShape 2" descr="ny">
          <a:extLst>
            <a:ext uri="{FF2B5EF4-FFF2-40B4-BE49-F238E27FC236}">
              <a16:creationId xmlns:a16="http://schemas.microsoft.com/office/drawing/2014/main" id="{A73CFEAF-C1C6-9496-012E-81CF9B75154B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46672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51" name="AutoShape 3" descr="i ny">
          <a:extLst>
            <a:ext uri="{FF2B5EF4-FFF2-40B4-BE49-F238E27FC236}">
              <a16:creationId xmlns:a16="http://schemas.microsoft.com/office/drawing/2014/main" id="{D6B37B36-0964-A1F0-48C5-729F9A418B7A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48196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52" name="AutoShape 4" descr="full">
          <a:extLst>
            <a:ext uri="{FF2B5EF4-FFF2-40B4-BE49-F238E27FC236}">
              <a16:creationId xmlns:a16="http://schemas.microsoft.com/office/drawing/2014/main" id="{146AE905-C386-57E2-109A-62386C7E9D17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49720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53" name="AutoShape 5" descr="i ne">
          <a:extLst>
            <a:ext uri="{FF2B5EF4-FFF2-40B4-BE49-F238E27FC236}">
              <a16:creationId xmlns:a16="http://schemas.microsoft.com/office/drawing/2014/main" id="{BAD31C64-8850-BF77-91EC-90FAFDA51F40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4514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54" name="AutoShape 6" descr="ny">
          <a:extLst>
            <a:ext uri="{FF2B5EF4-FFF2-40B4-BE49-F238E27FC236}">
              <a16:creationId xmlns:a16="http://schemas.microsoft.com/office/drawing/2014/main" id="{D78A238F-E4BB-3FB2-0493-78969CE6ABAF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46672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55" name="AutoShape 7" descr="i ny">
          <a:extLst>
            <a:ext uri="{FF2B5EF4-FFF2-40B4-BE49-F238E27FC236}">
              <a16:creationId xmlns:a16="http://schemas.microsoft.com/office/drawing/2014/main" id="{AE9FF264-3D1A-EB02-F27A-FD9BBAEF8065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48196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56" name="AutoShape 8" descr="full">
          <a:extLst>
            <a:ext uri="{FF2B5EF4-FFF2-40B4-BE49-F238E27FC236}">
              <a16:creationId xmlns:a16="http://schemas.microsoft.com/office/drawing/2014/main" id="{7F316E2B-D63A-B092-EAB4-8C8182C14565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49720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57" name="AutoShape 9" descr="i ne">
          <a:extLst>
            <a:ext uri="{FF2B5EF4-FFF2-40B4-BE49-F238E27FC236}">
              <a16:creationId xmlns:a16="http://schemas.microsoft.com/office/drawing/2014/main" id="{E95A2537-F365-49AE-5842-FC39D410890D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45148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58" name="AutoShape 10" descr="ny">
          <a:extLst>
            <a:ext uri="{FF2B5EF4-FFF2-40B4-BE49-F238E27FC236}">
              <a16:creationId xmlns:a16="http://schemas.microsoft.com/office/drawing/2014/main" id="{6C84034C-6D4D-5D15-980B-F51E5D224B51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46672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59" name="AutoShape 11" descr="i ny">
          <a:extLst>
            <a:ext uri="{FF2B5EF4-FFF2-40B4-BE49-F238E27FC236}">
              <a16:creationId xmlns:a16="http://schemas.microsoft.com/office/drawing/2014/main" id="{59E69AC1-6B3C-A907-F7A6-B21999E1ACD4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48196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60" name="AutoShape 12" descr="full">
          <a:extLst>
            <a:ext uri="{FF2B5EF4-FFF2-40B4-BE49-F238E27FC236}">
              <a16:creationId xmlns:a16="http://schemas.microsoft.com/office/drawing/2014/main" id="{1C9B84D3-DCDC-C978-235D-00E0EDC0DC52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49720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61" name="AutoShape 13" descr="i ne">
          <a:extLst>
            <a:ext uri="{FF2B5EF4-FFF2-40B4-BE49-F238E27FC236}">
              <a16:creationId xmlns:a16="http://schemas.microsoft.com/office/drawing/2014/main" id="{80599393-FB4A-A33D-5969-66C512DE9E42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66579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62" name="AutoShape 14" descr="ny">
          <a:extLst>
            <a:ext uri="{FF2B5EF4-FFF2-40B4-BE49-F238E27FC236}">
              <a16:creationId xmlns:a16="http://schemas.microsoft.com/office/drawing/2014/main" id="{1E5E813C-744F-CA6F-590D-8A8862136A8D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68103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63" name="AutoShape 15" descr="i ny">
          <a:extLst>
            <a:ext uri="{FF2B5EF4-FFF2-40B4-BE49-F238E27FC236}">
              <a16:creationId xmlns:a16="http://schemas.microsoft.com/office/drawing/2014/main" id="{D7230069-E0A1-46DD-D74E-AEE243F15F15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69627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64" name="AutoShape 16" descr="full">
          <a:extLst>
            <a:ext uri="{FF2B5EF4-FFF2-40B4-BE49-F238E27FC236}">
              <a16:creationId xmlns:a16="http://schemas.microsoft.com/office/drawing/2014/main" id="{BC936186-CC1F-176C-965E-46E3F360BEC8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711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65" name="AutoShape 17" descr="i ne">
          <a:extLst>
            <a:ext uri="{FF2B5EF4-FFF2-40B4-BE49-F238E27FC236}">
              <a16:creationId xmlns:a16="http://schemas.microsoft.com/office/drawing/2014/main" id="{6AD6C4E0-1A09-B62F-0A15-1E8EA52FD1B5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66579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66" name="AutoShape 18" descr="ny">
          <a:extLst>
            <a:ext uri="{FF2B5EF4-FFF2-40B4-BE49-F238E27FC236}">
              <a16:creationId xmlns:a16="http://schemas.microsoft.com/office/drawing/2014/main" id="{C9AD1B48-AB98-D7FD-3E53-40342E8A6B17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68103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67" name="AutoShape 19" descr="i ny">
          <a:extLst>
            <a:ext uri="{FF2B5EF4-FFF2-40B4-BE49-F238E27FC236}">
              <a16:creationId xmlns:a16="http://schemas.microsoft.com/office/drawing/2014/main" id="{111C1C89-EF92-9E29-207A-27FCEFFCE477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69627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68" name="AutoShape 20" descr="full">
          <a:extLst>
            <a:ext uri="{FF2B5EF4-FFF2-40B4-BE49-F238E27FC236}">
              <a16:creationId xmlns:a16="http://schemas.microsoft.com/office/drawing/2014/main" id="{65948AFF-2687-BB00-D226-225DA7293CC3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711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69" name="AutoShape 21" descr="i ne">
          <a:extLst>
            <a:ext uri="{FF2B5EF4-FFF2-40B4-BE49-F238E27FC236}">
              <a16:creationId xmlns:a16="http://schemas.microsoft.com/office/drawing/2014/main" id="{B2DB482B-9632-B99C-3DE2-CE3DBF67BE6C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66579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70" name="AutoShape 22" descr="ny">
          <a:extLst>
            <a:ext uri="{FF2B5EF4-FFF2-40B4-BE49-F238E27FC236}">
              <a16:creationId xmlns:a16="http://schemas.microsoft.com/office/drawing/2014/main" id="{E202C5B3-A061-51CE-2A55-13353FCC9069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68103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71" name="AutoShape 23" descr="i ny">
          <a:extLst>
            <a:ext uri="{FF2B5EF4-FFF2-40B4-BE49-F238E27FC236}">
              <a16:creationId xmlns:a16="http://schemas.microsoft.com/office/drawing/2014/main" id="{36B722C3-D641-410D-C02F-5E34CD45743F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69627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72" name="AutoShape 24" descr="full">
          <a:extLst>
            <a:ext uri="{FF2B5EF4-FFF2-40B4-BE49-F238E27FC236}">
              <a16:creationId xmlns:a16="http://schemas.microsoft.com/office/drawing/2014/main" id="{2497DC2C-C3E8-CC1D-51CC-F3453BD6F17A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711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73" name="AutoShape 25" descr="i ne">
          <a:extLst>
            <a:ext uri="{FF2B5EF4-FFF2-40B4-BE49-F238E27FC236}">
              <a16:creationId xmlns:a16="http://schemas.microsoft.com/office/drawing/2014/main" id="{71161393-E59E-2694-1FFD-BA8CEB755433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98393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74" name="AutoShape 26" descr="ny">
          <a:extLst>
            <a:ext uri="{FF2B5EF4-FFF2-40B4-BE49-F238E27FC236}">
              <a16:creationId xmlns:a16="http://schemas.microsoft.com/office/drawing/2014/main" id="{0178A5E4-84C2-CD66-EC55-C2C71C7C38B0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102012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75" name="AutoShape 27" descr="i ny">
          <a:extLst>
            <a:ext uri="{FF2B5EF4-FFF2-40B4-BE49-F238E27FC236}">
              <a16:creationId xmlns:a16="http://schemas.microsoft.com/office/drawing/2014/main" id="{5B48FF41-ACC2-E96D-98FC-65F767C6E4C5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10353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76" name="AutoShape 28" descr="full">
          <a:extLst>
            <a:ext uri="{FF2B5EF4-FFF2-40B4-BE49-F238E27FC236}">
              <a16:creationId xmlns:a16="http://schemas.microsoft.com/office/drawing/2014/main" id="{982664B7-8130-B3C1-4587-E5C38DD6F5D7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105060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77" name="AutoShape 29" descr="i ne">
          <a:extLst>
            <a:ext uri="{FF2B5EF4-FFF2-40B4-BE49-F238E27FC236}">
              <a16:creationId xmlns:a16="http://schemas.microsoft.com/office/drawing/2014/main" id="{A1F6AB72-3B93-C207-4834-94A98B0FA4EA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98393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78" name="AutoShape 30" descr="ny">
          <a:extLst>
            <a:ext uri="{FF2B5EF4-FFF2-40B4-BE49-F238E27FC236}">
              <a16:creationId xmlns:a16="http://schemas.microsoft.com/office/drawing/2014/main" id="{5810A8FA-A841-E7E9-D2DA-DD1C459F49BB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102012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79" name="AutoShape 31" descr="i ny">
          <a:extLst>
            <a:ext uri="{FF2B5EF4-FFF2-40B4-BE49-F238E27FC236}">
              <a16:creationId xmlns:a16="http://schemas.microsoft.com/office/drawing/2014/main" id="{6642A184-1037-E3A8-6DBC-B0664847395A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10353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80" name="AutoShape 32" descr="full">
          <a:extLst>
            <a:ext uri="{FF2B5EF4-FFF2-40B4-BE49-F238E27FC236}">
              <a16:creationId xmlns:a16="http://schemas.microsoft.com/office/drawing/2014/main" id="{0D2E31D6-3B78-FAA0-6504-9D41D78EBF01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105060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81" name="AutoShape 33" descr="i ne">
          <a:extLst>
            <a:ext uri="{FF2B5EF4-FFF2-40B4-BE49-F238E27FC236}">
              <a16:creationId xmlns:a16="http://schemas.microsoft.com/office/drawing/2014/main" id="{A0796F36-2555-6564-D3EC-75DC9290D168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98393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82" name="AutoShape 34" descr="ny">
          <a:extLst>
            <a:ext uri="{FF2B5EF4-FFF2-40B4-BE49-F238E27FC236}">
              <a16:creationId xmlns:a16="http://schemas.microsoft.com/office/drawing/2014/main" id="{0214B048-210F-F477-90E0-443542B836D8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102012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83" name="AutoShape 35" descr="i ny">
          <a:extLst>
            <a:ext uri="{FF2B5EF4-FFF2-40B4-BE49-F238E27FC236}">
              <a16:creationId xmlns:a16="http://schemas.microsoft.com/office/drawing/2014/main" id="{A6441620-6858-589B-C235-98F1E2DA375F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10353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84" name="AutoShape 36" descr="full">
          <a:extLst>
            <a:ext uri="{FF2B5EF4-FFF2-40B4-BE49-F238E27FC236}">
              <a16:creationId xmlns:a16="http://schemas.microsoft.com/office/drawing/2014/main" id="{124DE637-CD82-C2A2-BCCD-606BFFDF8F3E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105060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85" name="AutoShape 37" descr="i ne">
          <a:extLst>
            <a:ext uri="{FF2B5EF4-FFF2-40B4-BE49-F238E27FC236}">
              <a16:creationId xmlns:a16="http://schemas.microsoft.com/office/drawing/2014/main" id="{87E7AD27-6B5D-A46F-44AC-EC80AE04E446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106584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86" name="AutoShape 38" descr="ny">
          <a:extLst>
            <a:ext uri="{FF2B5EF4-FFF2-40B4-BE49-F238E27FC236}">
              <a16:creationId xmlns:a16="http://schemas.microsoft.com/office/drawing/2014/main" id="{11584CE9-0154-43C9-AE2B-B41CA4301955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123444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87" name="AutoShape 39" descr="i ny">
          <a:extLst>
            <a:ext uri="{FF2B5EF4-FFF2-40B4-BE49-F238E27FC236}">
              <a16:creationId xmlns:a16="http://schemas.microsoft.com/office/drawing/2014/main" id="{5D67B561-58B0-0CC5-B341-50BABED28A31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124968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88" name="AutoShape 40" descr="full">
          <a:extLst>
            <a:ext uri="{FF2B5EF4-FFF2-40B4-BE49-F238E27FC236}">
              <a16:creationId xmlns:a16="http://schemas.microsoft.com/office/drawing/2014/main" id="{D6A4A114-68B8-5532-9197-69B338C93F0D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126492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93345</xdr:colOff>
      <xdr:row>2</xdr:row>
      <xdr:rowOff>93345</xdr:rowOff>
    </xdr:to>
    <xdr:sp macro="" textlink="">
      <xdr:nvSpPr>
        <xdr:cNvPr id="2089" name="AutoShape 41" descr="i ne">
          <a:extLst>
            <a:ext uri="{FF2B5EF4-FFF2-40B4-BE49-F238E27FC236}">
              <a16:creationId xmlns:a16="http://schemas.microsoft.com/office/drawing/2014/main" id="{E5D74BC4-AA30-4C30-5007-A453F2FB465D}"/>
            </a:ext>
          </a:extLst>
        </xdr:cNvPr>
        <xdr:cNvSpPr>
          <a:spLocks noChangeAspect="1" noChangeArrowheads="1"/>
        </xdr:cNvSpPr>
      </xdr:nvSpPr>
      <xdr:spPr bwMode="auto">
        <a:xfrm>
          <a:off x="17878425" y="128016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90" name="AutoShape 42" descr="ny">
          <a:extLst>
            <a:ext uri="{FF2B5EF4-FFF2-40B4-BE49-F238E27FC236}">
              <a16:creationId xmlns:a16="http://schemas.microsoft.com/office/drawing/2014/main" id="{404F3DC0-82E7-22A4-70DA-AD0C30B103D2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123444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91" name="AutoShape 43" descr="i ny">
          <a:extLst>
            <a:ext uri="{FF2B5EF4-FFF2-40B4-BE49-F238E27FC236}">
              <a16:creationId xmlns:a16="http://schemas.microsoft.com/office/drawing/2014/main" id="{87627016-9001-0C2A-5457-4E069042B077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124968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92" name="AutoShape 44" descr="full">
          <a:extLst>
            <a:ext uri="{FF2B5EF4-FFF2-40B4-BE49-F238E27FC236}">
              <a16:creationId xmlns:a16="http://schemas.microsoft.com/office/drawing/2014/main" id="{FFDDD639-A553-9DAA-AB79-8EB1B8512954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126492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93345</xdr:colOff>
      <xdr:row>2</xdr:row>
      <xdr:rowOff>93345</xdr:rowOff>
    </xdr:to>
    <xdr:sp macro="" textlink="">
      <xdr:nvSpPr>
        <xdr:cNvPr id="2093" name="AutoShape 45" descr="i ne">
          <a:extLst>
            <a:ext uri="{FF2B5EF4-FFF2-40B4-BE49-F238E27FC236}">
              <a16:creationId xmlns:a16="http://schemas.microsoft.com/office/drawing/2014/main" id="{BA3F7F1D-2F3D-E00B-4745-FB07D6E190C5}"/>
            </a:ext>
          </a:extLst>
        </xdr:cNvPr>
        <xdr:cNvSpPr>
          <a:spLocks noChangeAspect="1" noChangeArrowheads="1"/>
        </xdr:cNvSpPr>
      </xdr:nvSpPr>
      <xdr:spPr bwMode="auto">
        <a:xfrm>
          <a:off x="24736425" y="128016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94" name="AutoShape 46" descr="ny">
          <a:extLst>
            <a:ext uri="{FF2B5EF4-FFF2-40B4-BE49-F238E27FC236}">
              <a16:creationId xmlns:a16="http://schemas.microsoft.com/office/drawing/2014/main" id="{73EFE2D6-AFFF-8D0D-A416-05129E3B6961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123444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95" name="AutoShape 47" descr="i ny">
          <a:extLst>
            <a:ext uri="{FF2B5EF4-FFF2-40B4-BE49-F238E27FC236}">
              <a16:creationId xmlns:a16="http://schemas.microsoft.com/office/drawing/2014/main" id="{223185C9-A742-9389-2B13-DCD482A0DFDE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124968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96" name="AutoShape 48" descr="full">
          <a:extLst>
            <a:ext uri="{FF2B5EF4-FFF2-40B4-BE49-F238E27FC236}">
              <a16:creationId xmlns:a16="http://schemas.microsoft.com/office/drawing/2014/main" id="{F77A9707-8E9B-B125-FC32-606DC1B002E5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126492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93345</xdr:colOff>
      <xdr:row>2</xdr:row>
      <xdr:rowOff>93345</xdr:rowOff>
    </xdr:to>
    <xdr:sp macro="" textlink="">
      <xdr:nvSpPr>
        <xdr:cNvPr id="2097" name="AutoShape 49" descr="i ne">
          <a:extLst>
            <a:ext uri="{FF2B5EF4-FFF2-40B4-BE49-F238E27FC236}">
              <a16:creationId xmlns:a16="http://schemas.microsoft.com/office/drawing/2014/main" id="{F1794CEE-10AE-6683-90C2-419D5E408A27}"/>
            </a:ext>
          </a:extLst>
        </xdr:cNvPr>
        <xdr:cNvSpPr>
          <a:spLocks noChangeAspect="1" noChangeArrowheads="1"/>
        </xdr:cNvSpPr>
      </xdr:nvSpPr>
      <xdr:spPr bwMode="auto">
        <a:xfrm>
          <a:off x="31594425" y="128016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2" name="AutoShape 1" descr="i ne">
          <a:extLst>
            <a:ext uri="{FF2B5EF4-FFF2-40B4-BE49-F238E27FC236}">
              <a16:creationId xmlns:a16="http://schemas.microsoft.com/office/drawing/2014/main" id="{8CEBFCAF-0C26-4D6B-B875-CE3FB6B6B460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3" name="AutoShape 2" descr="ny">
          <a:extLst>
            <a:ext uri="{FF2B5EF4-FFF2-40B4-BE49-F238E27FC236}">
              <a16:creationId xmlns:a16="http://schemas.microsoft.com/office/drawing/2014/main" id="{E58B7FD6-5021-4183-BAE7-9D9FD0F075AB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4" name="AutoShape 3" descr="i ny">
          <a:extLst>
            <a:ext uri="{FF2B5EF4-FFF2-40B4-BE49-F238E27FC236}">
              <a16:creationId xmlns:a16="http://schemas.microsoft.com/office/drawing/2014/main" id="{8A61655B-FB42-4AD8-9622-31CFC313BB0D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5" name="AutoShape 4" descr="full">
          <a:extLst>
            <a:ext uri="{FF2B5EF4-FFF2-40B4-BE49-F238E27FC236}">
              <a16:creationId xmlns:a16="http://schemas.microsoft.com/office/drawing/2014/main" id="{C519E151-642B-4E5C-BC2A-2722BB09E476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6" name="AutoShape 5" descr="i ne">
          <a:extLst>
            <a:ext uri="{FF2B5EF4-FFF2-40B4-BE49-F238E27FC236}">
              <a16:creationId xmlns:a16="http://schemas.microsoft.com/office/drawing/2014/main" id="{39AE39C0-2700-4E95-89FF-BC7276F4E47B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7" name="AutoShape 6" descr="ny">
          <a:extLst>
            <a:ext uri="{FF2B5EF4-FFF2-40B4-BE49-F238E27FC236}">
              <a16:creationId xmlns:a16="http://schemas.microsoft.com/office/drawing/2014/main" id="{540E9E3D-A184-4861-A5F3-4375EE06256D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8" name="AutoShape 7" descr="i ny">
          <a:extLst>
            <a:ext uri="{FF2B5EF4-FFF2-40B4-BE49-F238E27FC236}">
              <a16:creationId xmlns:a16="http://schemas.microsoft.com/office/drawing/2014/main" id="{6F5965A2-DD17-47C2-8C2A-B9BBAC3A915C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9" name="AutoShape 8" descr="full">
          <a:extLst>
            <a:ext uri="{FF2B5EF4-FFF2-40B4-BE49-F238E27FC236}">
              <a16:creationId xmlns:a16="http://schemas.microsoft.com/office/drawing/2014/main" id="{FA335CF2-6F9D-42E7-8323-92D9685E0C4E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10" name="AutoShape 9" descr="i ne">
          <a:extLst>
            <a:ext uri="{FF2B5EF4-FFF2-40B4-BE49-F238E27FC236}">
              <a16:creationId xmlns:a16="http://schemas.microsoft.com/office/drawing/2014/main" id="{CFE9A993-1928-4B83-B61C-7E9514271507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11" name="AutoShape 10" descr="ny">
          <a:extLst>
            <a:ext uri="{FF2B5EF4-FFF2-40B4-BE49-F238E27FC236}">
              <a16:creationId xmlns:a16="http://schemas.microsoft.com/office/drawing/2014/main" id="{C6B4C97E-0978-415F-A5B5-CF1E4E6AE096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12" name="AutoShape 11" descr="i ny">
          <a:extLst>
            <a:ext uri="{FF2B5EF4-FFF2-40B4-BE49-F238E27FC236}">
              <a16:creationId xmlns:a16="http://schemas.microsoft.com/office/drawing/2014/main" id="{648AEA8F-EABF-4D78-841A-D8E8F086EF57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13" name="AutoShape 12" descr="full">
          <a:extLst>
            <a:ext uri="{FF2B5EF4-FFF2-40B4-BE49-F238E27FC236}">
              <a16:creationId xmlns:a16="http://schemas.microsoft.com/office/drawing/2014/main" id="{C3D2EEBA-052D-4C08-A5C3-95E2A42C8FE7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14" name="AutoShape 13" descr="i ne">
          <a:extLst>
            <a:ext uri="{FF2B5EF4-FFF2-40B4-BE49-F238E27FC236}">
              <a16:creationId xmlns:a16="http://schemas.microsoft.com/office/drawing/2014/main" id="{CC4AFC25-F423-4E16-A31E-00AE5C84D578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15" name="AutoShape 14" descr="ny">
          <a:extLst>
            <a:ext uri="{FF2B5EF4-FFF2-40B4-BE49-F238E27FC236}">
              <a16:creationId xmlns:a16="http://schemas.microsoft.com/office/drawing/2014/main" id="{4AC0539B-F80D-47A7-AFBD-3858C1F431A8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16" name="AutoShape 15" descr="i ny">
          <a:extLst>
            <a:ext uri="{FF2B5EF4-FFF2-40B4-BE49-F238E27FC236}">
              <a16:creationId xmlns:a16="http://schemas.microsoft.com/office/drawing/2014/main" id="{44F2A311-0F39-407A-8032-50F82F7FFD44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17" name="AutoShape 16" descr="full">
          <a:extLst>
            <a:ext uri="{FF2B5EF4-FFF2-40B4-BE49-F238E27FC236}">
              <a16:creationId xmlns:a16="http://schemas.microsoft.com/office/drawing/2014/main" id="{09B1424F-4483-4CFF-A6B7-96D921A79A64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18" name="AutoShape 17" descr="i ne">
          <a:extLst>
            <a:ext uri="{FF2B5EF4-FFF2-40B4-BE49-F238E27FC236}">
              <a16:creationId xmlns:a16="http://schemas.microsoft.com/office/drawing/2014/main" id="{12C1744C-8237-42E9-A58C-928889A903EB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19" name="AutoShape 18" descr="ny">
          <a:extLst>
            <a:ext uri="{FF2B5EF4-FFF2-40B4-BE49-F238E27FC236}">
              <a16:creationId xmlns:a16="http://schemas.microsoft.com/office/drawing/2014/main" id="{8628E269-D119-4F16-B6FE-D6E8DD67772D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20" name="AutoShape 19" descr="i ny">
          <a:extLst>
            <a:ext uri="{FF2B5EF4-FFF2-40B4-BE49-F238E27FC236}">
              <a16:creationId xmlns:a16="http://schemas.microsoft.com/office/drawing/2014/main" id="{1A8BA27A-0054-4912-B890-F9C0B2CF1DA3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21" name="AutoShape 20" descr="full">
          <a:extLst>
            <a:ext uri="{FF2B5EF4-FFF2-40B4-BE49-F238E27FC236}">
              <a16:creationId xmlns:a16="http://schemas.microsoft.com/office/drawing/2014/main" id="{2A5CAC96-87C3-4ADD-B6A2-546F49792A97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22" name="AutoShape 21" descr="i ne">
          <a:extLst>
            <a:ext uri="{FF2B5EF4-FFF2-40B4-BE49-F238E27FC236}">
              <a16:creationId xmlns:a16="http://schemas.microsoft.com/office/drawing/2014/main" id="{65D0AD8F-D984-49A5-8D20-6DED2171698C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23" name="AutoShape 22" descr="ny">
          <a:extLst>
            <a:ext uri="{FF2B5EF4-FFF2-40B4-BE49-F238E27FC236}">
              <a16:creationId xmlns:a16="http://schemas.microsoft.com/office/drawing/2014/main" id="{D9B9CEC9-D09F-4072-85CF-510E5F7E2068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24" name="AutoShape 23" descr="i ny">
          <a:extLst>
            <a:ext uri="{FF2B5EF4-FFF2-40B4-BE49-F238E27FC236}">
              <a16:creationId xmlns:a16="http://schemas.microsoft.com/office/drawing/2014/main" id="{7F1B4CF2-ED8E-449C-91CF-17CB3C9E2F2A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25" name="AutoShape 24" descr="full">
          <a:extLst>
            <a:ext uri="{FF2B5EF4-FFF2-40B4-BE49-F238E27FC236}">
              <a16:creationId xmlns:a16="http://schemas.microsoft.com/office/drawing/2014/main" id="{48AB523F-090C-4B00-8090-C55F66F64A28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26" name="AutoShape 25" descr="i ne">
          <a:extLst>
            <a:ext uri="{FF2B5EF4-FFF2-40B4-BE49-F238E27FC236}">
              <a16:creationId xmlns:a16="http://schemas.microsoft.com/office/drawing/2014/main" id="{C6156196-8C68-4A5D-8C57-87848FB4AA49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27" name="AutoShape 26" descr="ny">
          <a:extLst>
            <a:ext uri="{FF2B5EF4-FFF2-40B4-BE49-F238E27FC236}">
              <a16:creationId xmlns:a16="http://schemas.microsoft.com/office/drawing/2014/main" id="{98763AF9-9C3D-4C7C-AF0C-F5A08F89B09C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28" name="AutoShape 27" descr="i ny">
          <a:extLst>
            <a:ext uri="{FF2B5EF4-FFF2-40B4-BE49-F238E27FC236}">
              <a16:creationId xmlns:a16="http://schemas.microsoft.com/office/drawing/2014/main" id="{1D200E97-79BE-4889-9535-09AE53E8E098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29" name="AutoShape 28" descr="full">
          <a:extLst>
            <a:ext uri="{FF2B5EF4-FFF2-40B4-BE49-F238E27FC236}">
              <a16:creationId xmlns:a16="http://schemas.microsoft.com/office/drawing/2014/main" id="{611021E9-E724-4BBB-84D8-70F4F59312C7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30" name="AutoShape 29" descr="i ne">
          <a:extLst>
            <a:ext uri="{FF2B5EF4-FFF2-40B4-BE49-F238E27FC236}">
              <a16:creationId xmlns:a16="http://schemas.microsoft.com/office/drawing/2014/main" id="{1AB72905-8526-4B97-AD27-A539A7E72E74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31" name="AutoShape 30" descr="ny">
          <a:extLst>
            <a:ext uri="{FF2B5EF4-FFF2-40B4-BE49-F238E27FC236}">
              <a16:creationId xmlns:a16="http://schemas.microsoft.com/office/drawing/2014/main" id="{E9B58636-FB7F-4716-B2BF-06C7DE656E6B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32" name="AutoShape 31" descr="i ny">
          <a:extLst>
            <a:ext uri="{FF2B5EF4-FFF2-40B4-BE49-F238E27FC236}">
              <a16:creationId xmlns:a16="http://schemas.microsoft.com/office/drawing/2014/main" id="{6C9DA7C7-D89D-4C08-881B-33744F2717F5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33" name="AutoShape 32" descr="full">
          <a:extLst>
            <a:ext uri="{FF2B5EF4-FFF2-40B4-BE49-F238E27FC236}">
              <a16:creationId xmlns:a16="http://schemas.microsoft.com/office/drawing/2014/main" id="{386A93E5-D208-462D-B210-4C19B81660BA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34" name="AutoShape 33" descr="i ne">
          <a:extLst>
            <a:ext uri="{FF2B5EF4-FFF2-40B4-BE49-F238E27FC236}">
              <a16:creationId xmlns:a16="http://schemas.microsoft.com/office/drawing/2014/main" id="{5B22A039-D93C-46F4-8EFC-613786DC2432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35" name="AutoShape 34" descr="ny">
          <a:extLst>
            <a:ext uri="{FF2B5EF4-FFF2-40B4-BE49-F238E27FC236}">
              <a16:creationId xmlns:a16="http://schemas.microsoft.com/office/drawing/2014/main" id="{4C026B1C-2E17-4276-B0B0-E1A4CC2CEFBF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36" name="AutoShape 35" descr="i ny">
          <a:extLst>
            <a:ext uri="{FF2B5EF4-FFF2-40B4-BE49-F238E27FC236}">
              <a16:creationId xmlns:a16="http://schemas.microsoft.com/office/drawing/2014/main" id="{B9602753-463C-46B9-83D4-EBD098876B05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37" name="AutoShape 36" descr="full">
          <a:extLst>
            <a:ext uri="{FF2B5EF4-FFF2-40B4-BE49-F238E27FC236}">
              <a16:creationId xmlns:a16="http://schemas.microsoft.com/office/drawing/2014/main" id="{6A57776D-BFE6-4C55-80EE-9E609DD4D1A4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38" name="AutoShape 37" descr="i ne">
          <a:extLst>
            <a:ext uri="{FF2B5EF4-FFF2-40B4-BE49-F238E27FC236}">
              <a16:creationId xmlns:a16="http://schemas.microsoft.com/office/drawing/2014/main" id="{8B9C305E-6206-494A-AAA5-B106ABD8038E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39" name="AutoShape 38" descr="ny">
          <a:extLst>
            <a:ext uri="{FF2B5EF4-FFF2-40B4-BE49-F238E27FC236}">
              <a16:creationId xmlns:a16="http://schemas.microsoft.com/office/drawing/2014/main" id="{28E18474-6DB2-43CD-8601-5824C2648914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40" name="AutoShape 39" descr="i ny">
          <a:extLst>
            <a:ext uri="{FF2B5EF4-FFF2-40B4-BE49-F238E27FC236}">
              <a16:creationId xmlns:a16="http://schemas.microsoft.com/office/drawing/2014/main" id="{64747A26-E80A-4B47-80D7-60AE92286AEE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41" name="AutoShape 40" descr="full">
          <a:extLst>
            <a:ext uri="{FF2B5EF4-FFF2-40B4-BE49-F238E27FC236}">
              <a16:creationId xmlns:a16="http://schemas.microsoft.com/office/drawing/2014/main" id="{5E4F0A94-F087-448D-84E2-1A27E5E67621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97155</xdr:colOff>
      <xdr:row>2</xdr:row>
      <xdr:rowOff>97155</xdr:rowOff>
    </xdr:to>
    <xdr:sp macro="" textlink="">
      <xdr:nvSpPr>
        <xdr:cNvPr id="42" name="AutoShape 41" descr="i ne">
          <a:extLst>
            <a:ext uri="{FF2B5EF4-FFF2-40B4-BE49-F238E27FC236}">
              <a16:creationId xmlns:a16="http://schemas.microsoft.com/office/drawing/2014/main" id="{7DF86264-E3E9-4045-B71A-05175A051B8A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43" name="AutoShape 42" descr="ny">
          <a:extLst>
            <a:ext uri="{FF2B5EF4-FFF2-40B4-BE49-F238E27FC236}">
              <a16:creationId xmlns:a16="http://schemas.microsoft.com/office/drawing/2014/main" id="{BC009830-5D71-4710-BF92-2F04A4183481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44" name="AutoShape 43" descr="i ny">
          <a:extLst>
            <a:ext uri="{FF2B5EF4-FFF2-40B4-BE49-F238E27FC236}">
              <a16:creationId xmlns:a16="http://schemas.microsoft.com/office/drawing/2014/main" id="{975E8F7F-C85A-46B6-8F35-72690381BD81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45" name="AutoShape 44" descr="full">
          <a:extLst>
            <a:ext uri="{FF2B5EF4-FFF2-40B4-BE49-F238E27FC236}">
              <a16:creationId xmlns:a16="http://schemas.microsoft.com/office/drawing/2014/main" id="{ED969E27-2DCD-47FF-ABDE-1981D89CFE21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2</xdr:row>
      <xdr:rowOff>0</xdr:rowOff>
    </xdr:from>
    <xdr:to>
      <xdr:col>28</xdr:col>
      <xdr:colOff>97155</xdr:colOff>
      <xdr:row>2</xdr:row>
      <xdr:rowOff>97155</xdr:rowOff>
    </xdr:to>
    <xdr:sp macro="" textlink="">
      <xdr:nvSpPr>
        <xdr:cNvPr id="46" name="AutoShape 45" descr="i ne">
          <a:extLst>
            <a:ext uri="{FF2B5EF4-FFF2-40B4-BE49-F238E27FC236}">
              <a16:creationId xmlns:a16="http://schemas.microsoft.com/office/drawing/2014/main" id="{E024323B-7DC0-41C2-B7BD-4BBB10EE7EA7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47" name="AutoShape 46" descr="ny">
          <a:extLst>
            <a:ext uri="{FF2B5EF4-FFF2-40B4-BE49-F238E27FC236}">
              <a16:creationId xmlns:a16="http://schemas.microsoft.com/office/drawing/2014/main" id="{1298ABCD-B3A5-4C70-9AE6-AF8EF333C37F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48" name="AutoShape 47" descr="i ny">
          <a:extLst>
            <a:ext uri="{FF2B5EF4-FFF2-40B4-BE49-F238E27FC236}">
              <a16:creationId xmlns:a16="http://schemas.microsoft.com/office/drawing/2014/main" id="{4D83F9FD-584D-4E8E-A46C-00660690CE55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49" name="AutoShape 48" descr="full">
          <a:extLst>
            <a:ext uri="{FF2B5EF4-FFF2-40B4-BE49-F238E27FC236}">
              <a16:creationId xmlns:a16="http://schemas.microsoft.com/office/drawing/2014/main" id="{62087DDE-5A43-48D4-9A0D-71F2296167F0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97155</xdr:colOff>
      <xdr:row>2</xdr:row>
      <xdr:rowOff>97155</xdr:rowOff>
    </xdr:to>
    <xdr:sp macro="" textlink="">
      <xdr:nvSpPr>
        <xdr:cNvPr id="50" name="AutoShape 49" descr="i ne">
          <a:extLst>
            <a:ext uri="{FF2B5EF4-FFF2-40B4-BE49-F238E27FC236}">
              <a16:creationId xmlns:a16="http://schemas.microsoft.com/office/drawing/2014/main" id="{767037B0-154D-4E2F-BDF2-A75A1F2F1CE7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2" name="AutoShape 1" descr="i ne">
          <a:extLst>
            <a:ext uri="{FF2B5EF4-FFF2-40B4-BE49-F238E27FC236}">
              <a16:creationId xmlns:a16="http://schemas.microsoft.com/office/drawing/2014/main" id="{1AA00007-6F7B-4F8B-B765-25D1D8376FE7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3" name="AutoShape 2" descr="ny">
          <a:extLst>
            <a:ext uri="{FF2B5EF4-FFF2-40B4-BE49-F238E27FC236}">
              <a16:creationId xmlns:a16="http://schemas.microsoft.com/office/drawing/2014/main" id="{97187B60-30FD-4C9D-8087-E8CA587BBA7E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4" name="AutoShape 3" descr="i ny">
          <a:extLst>
            <a:ext uri="{FF2B5EF4-FFF2-40B4-BE49-F238E27FC236}">
              <a16:creationId xmlns:a16="http://schemas.microsoft.com/office/drawing/2014/main" id="{17980940-1316-4150-A143-400FD43C6BBD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5" name="AutoShape 4" descr="full">
          <a:extLst>
            <a:ext uri="{FF2B5EF4-FFF2-40B4-BE49-F238E27FC236}">
              <a16:creationId xmlns:a16="http://schemas.microsoft.com/office/drawing/2014/main" id="{EAFF3083-4059-4BA4-A1C1-046B2AC3B6D1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6" name="AutoShape 5" descr="i ne">
          <a:extLst>
            <a:ext uri="{FF2B5EF4-FFF2-40B4-BE49-F238E27FC236}">
              <a16:creationId xmlns:a16="http://schemas.microsoft.com/office/drawing/2014/main" id="{1B76C83B-1906-4291-BE21-9466780B1237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7" name="AutoShape 6" descr="ny">
          <a:extLst>
            <a:ext uri="{FF2B5EF4-FFF2-40B4-BE49-F238E27FC236}">
              <a16:creationId xmlns:a16="http://schemas.microsoft.com/office/drawing/2014/main" id="{04FB36AF-48C9-498E-A3A2-03333D5DC31D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8" name="AutoShape 7" descr="i ny">
          <a:extLst>
            <a:ext uri="{FF2B5EF4-FFF2-40B4-BE49-F238E27FC236}">
              <a16:creationId xmlns:a16="http://schemas.microsoft.com/office/drawing/2014/main" id="{C441AE07-8F52-491D-B64F-5F430DE24AAF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9" name="AutoShape 8" descr="full">
          <a:extLst>
            <a:ext uri="{FF2B5EF4-FFF2-40B4-BE49-F238E27FC236}">
              <a16:creationId xmlns:a16="http://schemas.microsoft.com/office/drawing/2014/main" id="{75B67FF1-B23B-47D0-A179-BA9F11ED2524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10" name="AutoShape 9" descr="i ne">
          <a:extLst>
            <a:ext uri="{FF2B5EF4-FFF2-40B4-BE49-F238E27FC236}">
              <a16:creationId xmlns:a16="http://schemas.microsoft.com/office/drawing/2014/main" id="{183EBA9A-E6C1-423F-BD3E-AE439251A0C3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11" name="AutoShape 10" descr="ny">
          <a:extLst>
            <a:ext uri="{FF2B5EF4-FFF2-40B4-BE49-F238E27FC236}">
              <a16:creationId xmlns:a16="http://schemas.microsoft.com/office/drawing/2014/main" id="{6EAFECD8-0592-4E86-95E6-BCFC03C93913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12" name="AutoShape 11" descr="i ny">
          <a:extLst>
            <a:ext uri="{FF2B5EF4-FFF2-40B4-BE49-F238E27FC236}">
              <a16:creationId xmlns:a16="http://schemas.microsoft.com/office/drawing/2014/main" id="{B65DD6EE-C2F7-4467-8D15-5C17FF3BF570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13" name="AutoShape 12" descr="full">
          <a:extLst>
            <a:ext uri="{FF2B5EF4-FFF2-40B4-BE49-F238E27FC236}">
              <a16:creationId xmlns:a16="http://schemas.microsoft.com/office/drawing/2014/main" id="{697DFF19-E327-4CDA-A8B5-929ACBCBE202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14" name="AutoShape 13" descr="i ne">
          <a:extLst>
            <a:ext uri="{FF2B5EF4-FFF2-40B4-BE49-F238E27FC236}">
              <a16:creationId xmlns:a16="http://schemas.microsoft.com/office/drawing/2014/main" id="{AB439159-6F73-4F0F-8241-06F2609C0D1B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15" name="AutoShape 14" descr="ny">
          <a:extLst>
            <a:ext uri="{FF2B5EF4-FFF2-40B4-BE49-F238E27FC236}">
              <a16:creationId xmlns:a16="http://schemas.microsoft.com/office/drawing/2014/main" id="{0ABB7BA5-2451-44A9-9D37-2B697413786A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16" name="AutoShape 15" descr="i ny">
          <a:extLst>
            <a:ext uri="{FF2B5EF4-FFF2-40B4-BE49-F238E27FC236}">
              <a16:creationId xmlns:a16="http://schemas.microsoft.com/office/drawing/2014/main" id="{509E2A7C-4799-41B2-92DA-7284B6C2EC40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17" name="AutoShape 16" descr="full">
          <a:extLst>
            <a:ext uri="{FF2B5EF4-FFF2-40B4-BE49-F238E27FC236}">
              <a16:creationId xmlns:a16="http://schemas.microsoft.com/office/drawing/2014/main" id="{1A344395-7046-4D53-B2EF-37C997D5FFF7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18" name="AutoShape 17" descr="i ne">
          <a:extLst>
            <a:ext uri="{FF2B5EF4-FFF2-40B4-BE49-F238E27FC236}">
              <a16:creationId xmlns:a16="http://schemas.microsoft.com/office/drawing/2014/main" id="{0B68E51B-7E8B-41AB-81CD-988173148DE0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19" name="AutoShape 18" descr="ny">
          <a:extLst>
            <a:ext uri="{FF2B5EF4-FFF2-40B4-BE49-F238E27FC236}">
              <a16:creationId xmlns:a16="http://schemas.microsoft.com/office/drawing/2014/main" id="{403C9454-93B6-4EC5-B4A9-2FF19DFBCDAA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20" name="AutoShape 19" descr="i ny">
          <a:extLst>
            <a:ext uri="{FF2B5EF4-FFF2-40B4-BE49-F238E27FC236}">
              <a16:creationId xmlns:a16="http://schemas.microsoft.com/office/drawing/2014/main" id="{7C1F2AB2-D556-4868-AB02-437A0A407FC0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21" name="AutoShape 20" descr="full">
          <a:extLst>
            <a:ext uri="{FF2B5EF4-FFF2-40B4-BE49-F238E27FC236}">
              <a16:creationId xmlns:a16="http://schemas.microsoft.com/office/drawing/2014/main" id="{29C3B2A6-5E2F-4E20-AB8D-EAE0B5C24509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22" name="AutoShape 21" descr="i ne">
          <a:extLst>
            <a:ext uri="{FF2B5EF4-FFF2-40B4-BE49-F238E27FC236}">
              <a16:creationId xmlns:a16="http://schemas.microsoft.com/office/drawing/2014/main" id="{927A115E-3179-4F6B-B5A5-E3A87F63CE9E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23" name="AutoShape 22" descr="ny">
          <a:extLst>
            <a:ext uri="{FF2B5EF4-FFF2-40B4-BE49-F238E27FC236}">
              <a16:creationId xmlns:a16="http://schemas.microsoft.com/office/drawing/2014/main" id="{1C7AF20D-20A8-4829-864A-AB84BF8FDCF0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24" name="AutoShape 23" descr="i ny">
          <a:extLst>
            <a:ext uri="{FF2B5EF4-FFF2-40B4-BE49-F238E27FC236}">
              <a16:creationId xmlns:a16="http://schemas.microsoft.com/office/drawing/2014/main" id="{24320BD8-D0E3-4EB2-B488-528010BC2B92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25" name="AutoShape 24" descr="full">
          <a:extLst>
            <a:ext uri="{FF2B5EF4-FFF2-40B4-BE49-F238E27FC236}">
              <a16:creationId xmlns:a16="http://schemas.microsoft.com/office/drawing/2014/main" id="{D81C22B9-842A-4D28-890F-0F78C7D99D33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26" name="AutoShape 25" descr="i ne">
          <a:extLst>
            <a:ext uri="{FF2B5EF4-FFF2-40B4-BE49-F238E27FC236}">
              <a16:creationId xmlns:a16="http://schemas.microsoft.com/office/drawing/2014/main" id="{D98F2C22-04D9-45E1-A7FA-0D60B029DF5E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27" name="AutoShape 26" descr="ny">
          <a:extLst>
            <a:ext uri="{FF2B5EF4-FFF2-40B4-BE49-F238E27FC236}">
              <a16:creationId xmlns:a16="http://schemas.microsoft.com/office/drawing/2014/main" id="{D0D0D96D-DB24-470B-8DA6-8ABA242019EC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28" name="AutoShape 27" descr="i ny">
          <a:extLst>
            <a:ext uri="{FF2B5EF4-FFF2-40B4-BE49-F238E27FC236}">
              <a16:creationId xmlns:a16="http://schemas.microsoft.com/office/drawing/2014/main" id="{21D669E1-8522-43B1-B7A9-6763241784F2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29" name="AutoShape 28" descr="full">
          <a:extLst>
            <a:ext uri="{FF2B5EF4-FFF2-40B4-BE49-F238E27FC236}">
              <a16:creationId xmlns:a16="http://schemas.microsoft.com/office/drawing/2014/main" id="{8FDC4A3A-A69C-4355-8E9A-5CF0E1A17481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30" name="AutoShape 29" descr="i ne">
          <a:extLst>
            <a:ext uri="{FF2B5EF4-FFF2-40B4-BE49-F238E27FC236}">
              <a16:creationId xmlns:a16="http://schemas.microsoft.com/office/drawing/2014/main" id="{07214692-5145-4E40-9ACC-E5A19559F84E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31" name="AutoShape 30" descr="ny">
          <a:extLst>
            <a:ext uri="{FF2B5EF4-FFF2-40B4-BE49-F238E27FC236}">
              <a16:creationId xmlns:a16="http://schemas.microsoft.com/office/drawing/2014/main" id="{2EE9E18F-F4C2-457F-BD89-09D7E981B8B7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32" name="AutoShape 31" descr="i ny">
          <a:extLst>
            <a:ext uri="{FF2B5EF4-FFF2-40B4-BE49-F238E27FC236}">
              <a16:creationId xmlns:a16="http://schemas.microsoft.com/office/drawing/2014/main" id="{FFD44DA0-8444-4142-82DC-C10015616D43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33" name="AutoShape 32" descr="full">
          <a:extLst>
            <a:ext uri="{FF2B5EF4-FFF2-40B4-BE49-F238E27FC236}">
              <a16:creationId xmlns:a16="http://schemas.microsoft.com/office/drawing/2014/main" id="{3E8EC415-1960-441B-9EEC-5904AA5088CD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34" name="AutoShape 33" descr="i ne">
          <a:extLst>
            <a:ext uri="{FF2B5EF4-FFF2-40B4-BE49-F238E27FC236}">
              <a16:creationId xmlns:a16="http://schemas.microsoft.com/office/drawing/2014/main" id="{2AFFD895-56E8-4344-9443-1FEF7D4C5508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35" name="AutoShape 34" descr="ny">
          <a:extLst>
            <a:ext uri="{FF2B5EF4-FFF2-40B4-BE49-F238E27FC236}">
              <a16:creationId xmlns:a16="http://schemas.microsoft.com/office/drawing/2014/main" id="{51B9A4B5-D9DF-47F9-8A93-D4ED2B9CAD35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36" name="AutoShape 35" descr="i ny">
          <a:extLst>
            <a:ext uri="{FF2B5EF4-FFF2-40B4-BE49-F238E27FC236}">
              <a16:creationId xmlns:a16="http://schemas.microsoft.com/office/drawing/2014/main" id="{22ABD1B3-1CBF-491D-A847-FDCB81A5A40A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37" name="AutoShape 36" descr="full">
          <a:extLst>
            <a:ext uri="{FF2B5EF4-FFF2-40B4-BE49-F238E27FC236}">
              <a16:creationId xmlns:a16="http://schemas.microsoft.com/office/drawing/2014/main" id="{47121E40-A5D0-4F25-8D75-9732D5F127F0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38" name="AutoShape 37" descr="i ne">
          <a:extLst>
            <a:ext uri="{FF2B5EF4-FFF2-40B4-BE49-F238E27FC236}">
              <a16:creationId xmlns:a16="http://schemas.microsoft.com/office/drawing/2014/main" id="{E8D520AD-260F-4FBF-8C8F-14A554B2C4CF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39" name="AutoShape 38" descr="ny">
          <a:extLst>
            <a:ext uri="{FF2B5EF4-FFF2-40B4-BE49-F238E27FC236}">
              <a16:creationId xmlns:a16="http://schemas.microsoft.com/office/drawing/2014/main" id="{4E4C4A97-50BC-4B09-A66B-9423527DA364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40" name="AutoShape 39" descr="i ny">
          <a:extLst>
            <a:ext uri="{FF2B5EF4-FFF2-40B4-BE49-F238E27FC236}">
              <a16:creationId xmlns:a16="http://schemas.microsoft.com/office/drawing/2014/main" id="{A0FC01B9-31F2-4596-9FD0-FF9B693150C7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41" name="AutoShape 40" descr="full">
          <a:extLst>
            <a:ext uri="{FF2B5EF4-FFF2-40B4-BE49-F238E27FC236}">
              <a16:creationId xmlns:a16="http://schemas.microsoft.com/office/drawing/2014/main" id="{805A15A5-F0C1-4E9E-AB33-164E71BFB23C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97155</xdr:colOff>
      <xdr:row>2</xdr:row>
      <xdr:rowOff>97155</xdr:rowOff>
    </xdr:to>
    <xdr:sp macro="" textlink="">
      <xdr:nvSpPr>
        <xdr:cNvPr id="42" name="AutoShape 41" descr="i ne">
          <a:extLst>
            <a:ext uri="{FF2B5EF4-FFF2-40B4-BE49-F238E27FC236}">
              <a16:creationId xmlns:a16="http://schemas.microsoft.com/office/drawing/2014/main" id="{7C0B124F-E843-4705-ADBF-1CB93F77F72E}"/>
            </a:ext>
          </a:extLst>
        </xdr:cNvPr>
        <xdr:cNvSpPr>
          <a:spLocks noChangeAspect="1" noChangeArrowheads="1"/>
        </xdr:cNvSpPr>
      </xdr:nvSpPr>
      <xdr:spPr bwMode="auto">
        <a:xfrm>
          <a:off x="17973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43" name="AutoShape 42" descr="ny">
          <a:extLst>
            <a:ext uri="{FF2B5EF4-FFF2-40B4-BE49-F238E27FC236}">
              <a16:creationId xmlns:a16="http://schemas.microsoft.com/office/drawing/2014/main" id="{B3B96AB2-3BC2-4D7F-8048-70243F854130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44" name="AutoShape 43" descr="i ny">
          <a:extLst>
            <a:ext uri="{FF2B5EF4-FFF2-40B4-BE49-F238E27FC236}">
              <a16:creationId xmlns:a16="http://schemas.microsoft.com/office/drawing/2014/main" id="{3B0A00C0-3DE6-4D6E-8587-CCAE02FB7F7B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45" name="AutoShape 44" descr="full">
          <a:extLst>
            <a:ext uri="{FF2B5EF4-FFF2-40B4-BE49-F238E27FC236}">
              <a16:creationId xmlns:a16="http://schemas.microsoft.com/office/drawing/2014/main" id="{42743213-B700-4CC3-891E-4867648D2FBF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2</xdr:row>
      <xdr:rowOff>0</xdr:rowOff>
    </xdr:from>
    <xdr:to>
      <xdr:col>24</xdr:col>
      <xdr:colOff>97155</xdr:colOff>
      <xdr:row>2</xdr:row>
      <xdr:rowOff>97155</xdr:rowOff>
    </xdr:to>
    <xdr:sp macro="" textlink="">
      <xdr:nvSpPr>
        <xdr:cNvPr id="46" name="AutoShape 45" descr="i ne">
          <a:extLst>
            <a:ext uri="{FF2B5EF4-FFF2-40B4-BE49-F238E27FC236}">
              <a16:creationId xmlns:a16="http://schemas.microsoft.com/office/drawing/2014/main" id="{C04B2C18-619D-4F72-B8A5-C099FC29AB2F}"/>
            </a:ext>
          </a:extLst>
        </xdr:cNvPr>
        <xdr:cNvSpPr>
          <a:spLocks noChangeAspect="1" noChangeArrowheads="1"/>
        </xdr:cNvSpPr>
      </xdr:nvSpPr>
      <xdr:spPr bwMode="auto">
        <a:xfrm>
          <a:off x="24831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47" name="AutoShape 46" descr="ny">
          <a:extLst>
            <a:ext uri="{FF2B5EF4-FFF2-40B4-BE49-F238E27FC236}">
              <a16:creationId xmlns:a16="http://schemas.microsoft.com/office/drawing/2014/main" id="{C2040E71-7A20-4680-9EE0-8502528EF7BC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48" name="AutoShape 47" descr="i ny">
          <a:extLst>
            <a:ext uri="{FF2B5EF4-FFF2-40B4-BE49-F238E27FC236}">
              <a16:creationId xmlns:a16="http://schemas.microsoft.com/office/drawing/2014/main" id="{6A955EF0-9E63-401C-9EA7-ED9DA432A96D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49" name="AutoShape 48" descr="full">
          <a:extLst>
            <a:ext uri="{FF2B5EF4-FFF2-40B4-BE49-F238E27FC236}">
              <a16:creationId xmlns:a16="http://schemas.microsoft.com/office/drawing/2014/main" id="{A2E45281-CDCD-44DC-8B26-61BAC5C5E475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33</xdr:col>
      <xdr:colOff>0</xdr:colOff>
      <xdr:row>2</xdr:row>
      <xdr:rowOff>0</xdr:rowOff>
    </xdr:from>
    <xdr:to>
      <xdr:col>33</xdr:col>
      <xdr:colOff>97155</xdr:colOff>
      <xdr:row>2</xdr:row>
      <xdr:rowOff>97155</xdr:rowOff>
    </xdr:to>
    <xdr:sp macro="" textlink="">
      <xdr:nvSpPr>
        <xdr:cNvPr id="50" name="AutoShape 49" descr="i ne">
          <a:extLst>
            <a:ext uri="{FF2B5EF4-FFF2-40B4-BE49-F238E27FC236}">
              <a16:creationId xmlns:a16="http://schemas.microsoft.com/office/drawing/2014/main" id="{ED1FED0D-8CA5-4D79-B8B9-891123611EDA}"/>
            </a:ext>
          </a:extLst>
        </xdr:cNvPr>
        <xdr:cNvSpPr>
          <a:spLocks noChangeAspect="1" noChangeArrowheads="1"/>
        </xdr:cNvSpPr>
      </xdr:nvSpPr>
      <xdr:spPr bwMode="auto">
        <a:xfrm>
          <a:off x="31689675" y="685800"/>
          <a:ext cx="97155" cy="9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une Skau" id="{CE23FD8A-FB60-4D2C-AD9A-310CC372152F}" userId="rune.skau@ruter.no" providerId="PeoplePicker"/>
  <person displayName="Darko Tomasevic" id="{7D77EA54-973A-450E-AC62-D5EF96118765}" userId="S::darko.tomasevic@ruter.no::e27f858f-c451-412c-941c-e73e574cbb9d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6-09-17T09:07:01.77" personId="{7D77EA54-973A-450E-AC62-D5EF96118765}" id="{207253F9-8AF8-4C96-B197-0512437B67DF}">
    <text xml:space="preserve">@Rune Skau ref. praten. Du kan ta en titt i bilaget
</text>
    <mentions>
      <mention mentionpersonId="{CE23FD8A-FB60-4D2C-AD9A-310CC372152F}" mentionId="{E1363711-ACEC-4C0B-926F-2EA0FB001EF2}" startIndex="0" length="10"/>
    </mentions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40809D1-46A3-4E6B-959A-00F9D4F716D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a238600-359f-4337-ad5f-75017d279d4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0C16-4339-4591-9E73-A1E734E9D45E}">
  <sheetPr>
    <tabColor theme="6" tint="0.59999389629810485"/>
  </sheetPr>
  <dimension ref="A1:AC426"/>
  <sheetViews>
    <sheetView workbookViewId="0">
      <pane ySplit="1" topLeftCell="A2" activePane="bottomLeft" state="frozen"/>
      <selection activeCell="H57" sqref="H57"/>
      <selection pane="bottomLeft" activeCell="L43" sqref="L43"/>
    </sheetView>
  </sheetViews>
  <sheetFormatPr baseColWidth="10" defaultColWidth="11.42578125" defaultRowHeight="12.75" x14ac:dyDescent="0.2"/>
  <cols>
    <col min="2" max="2" width="7.5703125" bestFit="1" customWidth="1"/>
    <col min="3" max="3" width="17.5703125" style="93" bestFit="1" customWidth="1"/>
    <col min="5" max="5" width="14.85546875" bestFit="1" customWidth="1"/>
    <col min="6" max="6" width="21.42578125" bestFit="1" customWidth="1"/>
    <col min="8" max="8" width="4.42578125" customWidth="1"/>
  </cols>
  <sheetData>
    <row r="1" spans="1:29" x14ac:dyDescent="0.2">
      <c r="A1" t="s">
        <v>0</v>
      </c>
      <c r="B1" s="60" t="s">
        <v>1</v>
      </c>
      <c r="C1" s="93" t="s">
        <v>2</v>
      </c>
      <c r="D1" t="s">
        <v>3</v>
      </c>
      <c r="E1" t="s">
        <v>4</v>
      </c>
      <c r="F1" t="s">
        <v>5</v>
      </c>
      <c r="G1" t="s">
        <v>6</v>
      </c>
    </row>
    <row r="2" spans="1:29" x14ac:dyDescent="0.2">
      <c r="A2">
        <f>WEEKNUM(C2,21)</f>
        <v>1</v>
      </c>
      <c r="B2" s="60" t="s">
        <v>14</v>
      </c>
      <c r="C2" s="94">
        <v>47484</v>
      </c>
      <c r="D2" t="s">
        <v>8</v>
      </c>
      <c r="E2" s="69" t="s">
        <v>9</v>
      </c>
      <c r="F2" s="60" t="s">
        <v>10</v>
      </c>
      <c r="I2" s="61" t="s">
        <v>11</v>
      </c>
      <c r="J2" s="61" t="s">
        <v>1</v>
      </c>
      <c r="K2" s="61" t="s">
        <v>12</v>
      </c>
      <c r="L2" s="61" t="s">
        <v>13</v>
      </c>
    </row>
    <row r="3" spans="1:29" x14ac:dyDescent="0.2">
      <c r="A3">
        <f t="shared" ref="A3:A66" si="0">WEEKNUM(C3,21)</f>
        <v>1</v>
      </c>
      <c r="B3" s="60" t="s">
        <v>16</v>
      </c>
      <c r="C3" s="94">
        <v>47485</v>
      </c>
      <c r="D3" s="60" t="s">
        <v>8</v>
      </c>
      <c r="E3" s="60" t="s">
        <v>16</v>
      </c>
      <c r="I3" s="60" t="s">
        <v>8</v>
      </c>
      <c r="J3" s="60" t="s">
        <v>15</v>
      </c>
      <c r="K3">
        <f>COUNTIFS(D:D,I3,E:E,J3)</f>
        <v>37</v>
      </c>
    </row>
    <row r="4" spans="1:29" x14ac:dyDescent="0.2">
      <c r="A4">
        <f t="shared" si="0"/>
        <v>1</v>
      </c>
      <c r="B4" s="60" t="s">
        <v>18</v>
      </c>
      <c r="C4" s="94">
        <v>47486</v>
      </c>
      <c r="D4" s="60" t="s">
        <v>8</v>
      </c>
      <c r="E4" s="60" t="s">
        <v>18</v>
      </c>
      <c r="I4" s="60" t="s">
        <v>8</v>
      </c>
      <c r="J4" s="60" t="s">
        <v>17</v>
      </c>
      <c r="K4">
        <f t="shared" ref="K4:K9" si="1">COUNTIFS(D:D,I4,E:E,J4)</f>
        <v>39</v>
      </c>
    </row>
    <row r="5" spans="1:29" ht="12.75" customHeight="1" x14ac:dyDescent="0.2">
      <c r="A5">
        <f t="shared" si="0"/>
        <v>1</v>
      </c>
      <c r="B5" s="60" t="s">
        <v>20</v>
      </c>
      <c r="C5" s="94">
        <v>47487</v>
      </c>
      <c r="D5" t="s">
        <v>8</v>
      </c>
      <c r="E5" s="60" t="s">
        <v>20</v>
      </c>
      <c r="I5" s="60" t="s">
        <v>8</v>
      </c>
      <c r="J5" s="60" t="s">
        <v>19</v>
      </c>
      <c r="K5">
        <f t="shared" si="1"/>
        <v>39</v>
      </c>
    </row>
    <row r="6" spans="1:29" ht="12.75" customHeight="1" x14ac:dyDescent="0.2">
      <c r="A6">
        <f t="shared" si="0"/>
        <v>1</v>
      </c>
      <c r="B6" s="60" t="s">
        <v>22</v>
      </c>
      <c r="C6" s="94">
        <v>47488</v>
      </c>
      <c r="D6" t="s">
        <v>8</v>
      </c>
      <c r="E6" s="60" t="s">
        <v>22</v>
      </c>
      <c r="I6" s="60" t="s">
        <v>8</v>
      </c>
      <c r="J6" s="60" t="s">
        <v>21</v>
      </c>
      <c r="K6">
        <f t="shared" si="1"/>
        <v>39</v>
      </c>
    </row>
    <row r="7" spans="1:29" ht="12.75" customHeight="1" x14ac:dyDescent="0.2">
      <c r="A7">
        <f t="shared" si="0"/>
        <v>1</v>
      </c>
      <c r="B7" s="60" t="s">
        <v>9</v>
      </c>
      <c r="C7" s="94">
        <v>47489</v>
      </c>
      <c r="D7" t="s">
        <v>8</v>
      </c>
      <c r="E7" s="60" t="s">
        <v>9</v>
      </c>
      <c r="I7" s="60" t="s">
        <v>8</v>
      </c>
      <c r="J7" s="60" t="s">
        <v>23</v>
      </c>
      <c r="K7">
        <f t="shared" si="1"/>
        <v>39</v>
      </c>
      <c r="L7">
        <f>SUM(K3:K7)</f>
        <v>193</v>
      </c>
    </row>
    <row r="8" spans="1:29" ht="12.75" customHeight="1" x14ac:dyDescent="0.2">
      <c r="A8">
        <f t="shared" si="0"/>
        <v>2</v>
      </c>
      <c r="B8" s="60" t="s">
        <v>7</v>
      </c>
      <c r="C8" s="94">
        <v>47490</v>
      </c>
      <c r="D8" t="s">
        <v>8</v>
      </c>
      <c r="E8" s="60" t="s">
        <v>7</v>
      </c>
      <c r="I8" s="60" t="s">
        <v>8</v>
      </c>
      <c r="J8" s="60" t="s">
        <v>24</v>
      </c>
      <c r="K8">
        <f t="shared" si="1"/>
        <v>55</v>
      </c>
      <c r="L8">
        <f>SUM(K8)</f>
        <v>55</v>
      </c>
      <c r="AB8" s="60"/>
      <c r="AC8" s="60"/>
    </row>
    <row r="9" spans="1:29" ht="12.75" customHeight="1" x14ac:dyDescent="0.2">
      <c r="A9">
        <f t="shared" si="0"/>
        <v>2</v>
      </c>
      <c r="B9" s="60" t="s">
        <v>14</v>
      </c>
      <c r="C9" s="94">
        <v>47491</v>
      </c>
      <c r="D9" t="s">
        <v>8</v>
      </c>
      <c r="E9" s="60" t="s">
        <v>14</v>
      </c>
      <c r="I9" s="60" t="s">
        <v>8</v>
      </c>
      <c r="J9" s="60" t="s">
        <v>25</v>
      </c>
      <c r="K9">
        <f t="shared" si="1"/>
        <v>61</v>
      </c>
      <c r="L9">
        <f>SUM(K9)</f>
        <v>61</v>
      </c>
      <c r="AA9" s="60"/>
    </row>
    <row r="10" spans="1:29" ht="12.75" customHeight="1" x14ac:dyDescent="0.2">
      <c r="A10">
        <f t="shared" si="0"/>
        <v>2</v>
      </c>
      <c r="B10" s="60" t="s">
        <v>16</v>
      </c>
      <c r="C10" s="94">
        <v>47492</v>
      </c>
      <c r="D10" t="s">
        <v>8</v>
      </c>
      <c r="E10" s="60" t="s">
        <v>16</v>
      </c>
      <c r="I10" s="60"/>
      <c r="J10" s="60"/>
      <c r="K10">
        <f>SUM(K3:K9)</f>
        <v>309</v>
      </c>
      <c r="AA10" s="60"/>
    </row>
    <row r="11" spans="1:29" x14ac:dyDescent="0.2">
      <c r="A11">
        <f t="shared" si="0"/>
        <v>2</v>
      </c>
      <c r="B11" s="60" t="s">
        <v>18</v>
      </c>
      <c r="C11" s="94">
        <v>47493</v>
      </c>
      <c r="D11" t="s">
        <v>8</v>
      </c>
      <c r="E11" s="60" t="s">
        <v>18</v>
      </c>
      <c r="I11" s="60" t="s">
        <v>26</v>
      </c>
      <c r="J11" s="60" t="s">
        <v>15</v>
      </c>
      <c r="K11">
        <f t="shared" ref="K11:K17" si="2">COUNTIFS(D:D,I11,E:E,J11)</f>
        <v>2</v>
      </c>
      <c r="AA11" s="60"/>
    </row>
    <row r="12" spans="1:29" ht="12.75" customHeight="1" x14ac:dyDescent="0.2">
      <c r="A12">
        <f t="shared" si="0"/>
        <v>2</v>
      </c>
      <c r="B12" s="60" t="s">
        <v>20</v>
      </c>
      <c r="C12" s="94">
        <v>47494</v>
      </c>
      <c r="D12" t="s">
        <v>8</v>
      </c>
      <c r="E12" s="60" t="s">
        <v>20</v>
      </c>
      <c r="I12" s="60" t="s">
        <v>26</v>
      </c>
      <c r="J12" s="60" t="s">
        <v>17</v>
      </c>
      <c r="K12">
        <f t="shared" si="2"/>
        <v>2</v>
      </c>
      <c r="AA12" s="60"/>
    </row>
    <row r="13" spans="1:29" ht="12.75" customHeight="1" x14ac:dyDescent="0.2">
      <c r="A13">
        <f t="shared" si="0"/>
        <v>2</v>
      </c>
      <c r="B13" s="60" t="s">
        <v>22</v>
      </c>
      <c r="C13" s="94">
        <v>47495</v>
      </c>
      <c r="D13" t="s">
        <v>8</v>
      </c>
      <c r="E13" s="60" t="s">
        <v>22</v>
      </c>
      <c r="I13" s="60" t="s">
        <v>26</v>
      </c>
      <c r="J13" s="60" t="s">
        <v>19</v>
      </c>
      <c r="K13">
        <f t="shared" si="2"/>
        <v>2</v>
      </c>
      <c r="AA13" s="60"/>
    </row>
    <row r="14" spans="1:29" ht="13.5" customHeight="1" x14ac:dyDescent="0.2">
      <c r="A14">
        <f t="shared" si="0"/>
        <v>2</v>
      </c>
      <c r="B14" s="60" t="s">
        <v>9</v>
      </c>
      <c r="C14" s="94">
        <v>47496</v>
      </c>
      <c r="D14" t="s">
        <v>8</v>
      </c>
      <c r="E14" s="60" t="s">
        <v>9</v>
      </c>
      <c r="I14" s="60" t="s">
        <v>26</v>
      </c>
      <c r="J14" s="60" t="s">
        <v>21</v>
      </c>
      <c r="K14">
        <f t="shared" si="2"/>
        <v>2</v>
      </c>
    </row>
    <row r="15" spans="1:29" x14ac:dyDescent="0.2">
      <c r="A15">
        <f t="shared" si="0"/>
        <v>3</v>
      </c>
      <c r="B15" s="60" t="s">
        <v>7</v>
      </c>
      <c r="C15" s="94">
        <v>47497</v>
      </c>
      <c r="D15" t="s">
        <v>8</v>
      </c>
      <c r="E15" s="60" t="s">
        <v>7</v>
      </c>
      <c r="I15" s="60" t="s">
        <v>26</v>
      </c>
      <c r="J15" s="60" t="s">
        <v>23</v>
      </c>
      <c r="K15">
        <f t="shared" si="2"/>
        <v>2</v>
      </c>
    </row>
    <row r="16" spans="1:29" x14ac:dyDescent="0.2">
      <c r="A16">
        <f t="shared" si="0"/>
        <v>3</v>
      </c>
      <c r="B16" s="60" t="s">
        <v>14</v>
      </c>
      <c r="C16" s="94">
        <v>47498</v>
      </c>
      <c r="D16" t="s">
        <v>8</v>
      </c>
      <c r="E16" s="60" t="s">
        <v>14</v>
      </c>
      <c r="I16" s="60" t="s">
        <v>26</v>
      </c>
      <c r="J16" s="60" t="s">
        <v>24</v>
      </c>
      <c r="K16">
        <f t="shared" si="2"/>
        <v>0</v>
      </c>
    </row>
    <row r="17" spans="1:13" ht="12.75" customHeight="1" x14ac:dyDescent="0.2">
      <c r="A17">
        <f t="shared" si="0"/>
        <v>3</v>
      </c>
      <c r="B17" s="60" t="s">
        <v>16</v>
      </c>
      <c r="C17" s="94">
        <v>47499</v>
      </c>
      <c r="D17" t="s">
        <v>8</v>
      </c>
      <c r="E17" s="60" t="s">
        <v>16</v>
      </c>
      <c r="I17" s="60" t="s">
        <v>26</v>
      </c>
      <c r="J17" s="60" t="s">
        <v>25</v>
      </c>
      <c r="K17">
        <f t="shared" si="2"/>
        <v>0</v>
      </c>
    </row>
    <row r="18" spans="1:13" ht="12.75" customHeight="1" x14ac:dyDescent="0.2">
      <c r="A18">
        <f t="shared" si="0"/>
        <v>3</v>
      </c>
      <c r="B18" s="60" t="s">
        <v>18</v>
      </c>
      <c r="C18" s="94">
        <v>47500</v>
      </c>
      <c r="D18" t="s">
        <v>8</v>
      </c>
      <c r="E18" s="60" t="s">
        <v>18</v>
      </c>
      <c r="K18">
        <f>SUM(K11:K17)</f>
        <v>10</v>
      </c>
      <c r="L18">
        <f>SUM(K18)</f>
        <v>10</v>
      </c>
    </row>
    <row r="19" spans="1:13" ht="12.75" customHeight="1" x14ac:dyDescent="0.2">
      <c r="A19">
        <f t="shared" si="0"/>
        <v>3</v>
      </c>
      <c r="B19" s="60" t="s">
        <v>20</v>
      </c>
      <c r="C19" s="94">
        <v>47501</v>
      </c>
      <c r="D19" t="s">
        <v>8</v>
      </c>
      <c r="E19" s="60" t="s">
        <v>20</v>
      </c>
      <c r="I19" s="60" t="s">
        <v>27</v>
      </c>
      <c r="J19" s="60" t="s">
        <v>15</v>
      </c>
      <c r="K19">
        <f t="shared" ref="K19:K25" si="3">COUNTIFS(D:D,I19,E:E,J19)</f>
        <v>11</v>
      </c>
    </row>
    <row r="20" spans="1:13" ht="12.75" customHeight="1" x14ac:dyDescent="0.2">
      <c r="A20">
        <f t="shared" si="0"/>
        <v>3</v>
      </c>
      <c r="B20" s="60" t="s">
        <v>22</v>
      </c>
      <c r="C20" s="94">
        <v>47502</v>
      </c>
      <c r="D20" t="s">
        <v>8</v>
      </c>
      <c r="E20" s="60" t="s">
        <v>22</v>
      </c>
      <c r="I20" s="60" t="s">
        <v>27</v>
      </c>
      <c r="J20" s="60" t="s">
        <v>17</v>
      </c>
      <c r="K20">
        <f t="shared" si="3"/>
        <v>9</v>
      </c>
    </row>
    <row r="21" spans="1:13" ht="12.75" customHeight="1" x14ac:dyDescent="0.2">
      <c r="A21">
        <f t="shared" si="0"/>
        <v>3</v>
      </c>
      <c r="B21" s="60" t="s">
        <v>9</v>
      </c>
      <c r="C21" s="94">
        <v>47503</v>
      </c>
      <c r="D21" t="s">
        <v>8</v>
      </c>
      <c r="E21" s="60" t="s">
        <v>9</v>
      </c>
      <c r="I21" s="60" t="s">
        <v>27</v>
      </c>
      <c r="J21" s="60" t="s">
        <v>19</v>
      </c>
      <c r="K21">
        <f t="shared" si="3"/>
        <v>9</v>
      </c>
    </row>
    <row r="22" spans="1:13" ht="12.75" customHeight="1" x14ac:dyDescent="0.2">
      <c r="A22">
        <f t="shared" si="0"/>
        <v>4</v>
      </c>
      <c r="B22" s="60" t="s">
        <v>7</v>
      </c>
      <c r="C22" s="94">
        <v>47504</v>
      </c>
      <c r="D22" t="s">
        <v>8</v>
      </c>
      <c r="E22" s="60" t="s">
        <v>7</v>
      </c>
      <c r="I22" s="60" t="s">
        <v>27</v>
      </c>
      <c r="J22" s="60" t="s">
        <v>21</v>
      </c>
      <c r="K22">
        <f t="shared" si="3"/>
        <v>8</v>
      </c>
    </row>
    <row r="23" spans="1:13" ht="12.75" customHeight="1" x14ac:dyDescent="0.2">
      <c r="A23">
        <f t="shared" si="0"/>
        <v>4</v>
      </c>
      <c r="B23" s="60" t="s">
        <v>14</v>
      </c>
      <c r="C23" s="94">
        <v>47505</v>
      </c>
      <c r="D23" t="s">
        <v>8</v>
      </c>
      <c r="E23" s="60" t="s">
        <v>14</v>
      </c>
      <c r="I23" s="60" t="s">
        <v>27</v>
      </c>
      <c r="J23" s="60" t="s">
        <v>23</v>
      </c>
      <c r="K23">
        <f t="shared" si="3"/>
        <v>9</v>
      </c>
    </row>
    <row r="24" spans="1:13" ht="12.75" customHeight="1" x14ac:dyDescent="0.2">
      <c r="A24">
        <f t="shared" si="0"/>
        <v>4</v>
      </c>
      <c r="B24" s="60" t="s">
        <v>16</v>
      </c>
      <c r="C24" s="94">
        <v>47506</v>
      </c>
      <c r="D24" t="s">
        <v>8</v>
      </c>
      <c r="E24" s="60" t="s">
        <v>16</v>
      </c>
      <c r="I24" s="60" t="s">
        <v>27</v>
      </c>
      <c r="J24" s="60" t="s">
        <v>24</v>
      </c>
      <c r="K24">
        <f t="shared" si="3"/>
        <v>0</v>
      </c>
    </row>
    <row r="25" spans="1:13" ht="12.75" customHeight="1" x14ac:dyDescent="0.2">
      <c r="A25">
        <f t="shared" si="0"/>
        <v>4</v>
      </c>
      <c r="B25" s="60" t="s">
        <v>18</v>
      </c>
      <c r="C25" s="94">
        <v>47507</v>
      </c>
      <c r="D25" t="s">
        <v>8</v>
      </c>
      <c r="E25" s="60" t="s">
        <v>18</v>
      </c>
      <c r="I25" s="60" t="s">
        <v>27</v>
      </c>
      <c r="J25" s="60" t="s">
        <v>25</v>
      </c>
      <c r="K25">
        <f t="shared" si="3"/>
        <v>0</v>
      </c>
    </row>
    <row r="26" spans="1:13" ht="12.75" customHeight="1" x14ac:dyDescent="0.2">
      <c r="A26">
        <f t="shared" si="0"/>
        <v>4</v>
      </c>
      <c r="B26" s="60" t="s">
        <v>20</v>
      </c>
      <c r="C26" s="94">
        <v>47508</v>
      </c>
      <c r="D26" t="s">
        <v>8</v>
      </c>
      <c r="E26" s="60" t="s">
        <v>20</v>
      </c>
      <c r="K26">
        <f>SUM(K19:K25)</f>
        <v>46</v>
      </c>
      <c r="L26">
        <f>SUM(K26)</f>
        <v>46</v>
      </c>
    </row>
    <row r="27" spans="1:13" ht="12.75" customHeight="1" x14ac:dyDescent="0.2">
      <c r="A27">
        <f t="shared" si="0"/>
        <v>4</v>
      </c>
      <c r="B27" s="60" t="s">
        <v>22</v>
      </c>
      <c r="C27" s="94">
        <v>47509</v>
      </c>
      <c r="D27" t="s">
        <v>8</v>
      </c>
      <c r="E27" s="60" t="s">
        <v>22</v>
      </c>
    </row>
    <row r="28" spans="1:13" ht="13.5" customHeight="1" x14ac:dyDescent="0.2">
      <c r="A28">
        <f t="shared" si="0"/>
        <v>4</v>
      </c>
      <c r="B28" s="60" t="s">
        <v>9</v>
      </c>
      <c r="C28" s="94">
        <v>47510</v>
      </c>
      <c r="D28" t="s">
        <v>8</v>
      </c>
      <c r="E28" s="60" t="s">
        <v>9</v>
      </c>
      <c r="L28">
        <f>SUM(L3:L26)</f>
        <v>365</v>
      </c>
      <c r="M28" s="60" t="s">
        <v>143</v>
      </c>
    </row>
    <row r="29" spans="1:13" x14ac:dyDescent="0.2">
      <c r="A29">
        <f t="shared" si="0"/>
        <v>5</v>
      </c>
      <c r="B29" s="60" t="s">
        <v>7</v>
      </c>
      <c r="C29" s="94">
        <v>47511</v>
      </c>
      <c r="D29" t="s">
        <v>8</v>
      </c>
      <c r="E29" s="60" t="s">
        <v>7</v>
      </c>
    </row>
    <row r="30" spans="1:13" x14ac:dyDescent="0.2">
      <c r="A30">
        <f t="shared" si="0"/>
        <v>5</v>
      </c>
      <c r="B30" s="60" t="s">
        <v>14</v>
      </c>
      <c r="C30" s="94">
        <v>47512</v>
      </c>
      <c r="D30" t="s">
        <v>8</v>
      </c>
      <c r="E30" s="60" t="s">
        <v>14</v>
      </c>
    </row>
    <row r="31" spans="1:13" ht="12.75" customHeight="1" x14ac:dyDescent="0.2">
      <c r="A31">
        <f t="shared" si="0"/>
        <v>5</v>
      </c>
      <c r="B31" s="60" t="s">
        <v>16</v>
      </c>
      <c r="C31" s="94">
        <v>47513</v>
      </c>
      <c r="D31" t="s">
        <v>8</v>
      </c>
      <c r="E31" s="60" t="s">
        <v>16</v>
      </c>
    </row>
    <row r="32" spans="1:13" ht="12.75" customHeight="1" x14ac:dyDescent="0.2">
      <c r="A32">
        <f t="shared" si="0"/>
        <v>5</v>
      </c>
      <c r="B32" s="60" t="s">
        <v>18</v>
      </c>
      <c r="C32" s="94">
        <v>47514</v>
      </c>
      <c r="D32" t="s">
        <v>8</v>
      </c>
      <c r="E32" s="60" t="s">
        <v>18</v>
      </c>
    </row>
    <row r="33" spans="1:13" ht="12.75" customHeight="1" x14ac:dyDescent="0.2">
      <c r="A33">
        <f t="shared" si="0"/>
        <v>5</v>
      </c>
      <c r="B33" s="60" t="s">
        <v>20</v>
      </c>
      <c r="C33" s="94">
        <v>47515</v>
      </c>
      <c r="D33" t="s">
        <v>8</v>
      </c>
      <c r="E33" s="60" t="s">
        <v>20</v>
      </c>
      <c r="I33" s="61" t="s">
        <v>28</v>
      </c>
    </row>
    <row r="34" spans="1:13" ht="12.75" customHeight="1" x14ac:dyDescent="0.2">
      <c r="A34">
        <f t="shared" si="0"/>
        <v>5</v>
      </c>
      <c r="B34" s="60" t="s">
        <v>22</v>
      </c>
      <c r="C34" s="94">
        <v>47516</v>
      </c>
      <c r="D34" t="s">
        <v>8</v>
      </c>
      <c r="E34" s="60" t="s">
        <v>22</v>
      </c>
      <c r="I34" s="85" t="s">
        <v>29</v>
      </c>
      <c r="J34" s="14"/>
      <c r="K34" s="4">
        <f>K3</f>
        <v>37</v>
      </c>
    </row>
    <row r="35" spans="1:13" ht="12.75" customHeight="1" x14ac:dyDescent="0.2">
      <c r="A35">
        <f t="shared" si="0"/>
        <v>5</v>
      </c>
      <c r="B35" s="60" t="s">
        <v>9</v>
      </c>
      <c r="C35" s="94">
        <v>47517</v>
      </c>
      <c r="D35" t="s">
        <v>8</v>
      </c>
      <c r="E35" s="60" t="s">
        <v>9</v>
      </c>
      <c r="I35" s="85" t="s">
        <v>30</v>
      </c>
      <c r="J35" s="14"/>
      <c r="K35" s="4">
        <f>K4</f>
        <v>39</v>
      </c>
    </row>
    <row r="36" spans="1:13" ht="12.75" customHeight="1" x14ac:dyDescent="0.2">
      <c r="A36">
        <f t="shared" si="0"/>
        <v>6</v>
      </c>
      <c r="B36" s="60" t="s">
        <v>7</v>
      </c>
      <c r="C36" s="94">
        <v>47518</v>
      </c>
      <c r="D36" t="s">
        <v>8</v>
      </c>
      <c r="E36" s="60" t="s">
        <v>7</v>
      </c>
      <c r="I36" s="85" t="s">
        <v>31</v>
      </c>
      <c r="J36" s="14"/>
      <c r="K36" s="4">
        <f>K5</f>
        <v>39</v>
      </c>
    </row>
    <row r="37" spans="1:13" ht="12.75" customHeight="1" x14ac:dyDescent="0.2">
      <c r="A37">
        <f t="shared" si="0"/>
        <v>6</v>
      </c>
      <c r="B37" s="60" t="s">
        <v>14</v>
      </c>
      <c r="C37" s="94">
        <v>47519</v>
      </c>
      <c r="D37" t="s">
        <v>8</v>
      </c>
      <c r="E37" s="60" t="s">
        <v>14</v>
      </c>
      <c r="I37" s="85" t="s">
        <v>32</v>
      </c>
      <c r="J37" s="14"/>
      <c r="K37" s="4">
        <f>K6</f>
        <v>39</v>
      </c>
    </row>
    <row r="38" spans="1:13" ht="12.75" customHeight="1" x14ac:dyDescent="0.2">
      <c r="A38">
        <f t="shared" si="0"/>
        <v>6</v>
      </c>
      <c r="B38" s="60" t="s">
        <v>16</v>
      </c>
      <c r="C38" s="94">
        <v>47520</v>
      </c>
      <c r="D38" t="s">
        <v>8</v>
      </c>
      <c r="E38" s="60" t="s">
        <v>16</v>
      </c>
      <c r="I38" s="85" t="s">
        <v>33</v>
      </c>
      <c r="J38" s="14"/>
      <c r="K38" s="4">
        <f>K7</f>
        <v>39</v>
      </c>
    </row>
    <row r="39" spans="1:13" ht="12.75" customHeight="1" x14ac:dyDescent="0.2">
      <c r="A39">
        <f t="shared" si="0"/>
        <v>6</v>
      </c>
      <c r="B39" s="60" t="s">
        <v>18</v>
      </c>
      <c r="C39" s="94">
        <v>47521</v>
      </c>
      <c r="D39" t="s">
        <v>8</v>
      </c>
      <c r="E39" s="60" t="s">
        <v>18</v>
      </c>
      <c r="I39" s="85" t="s">
        <v>34</v>
      </c>
      <c r="J39" s="14"/>
      <c r="K39" s="4">
        <f>SUM(K11:K14)</f>
        <v>8</v>
      </c>
    </row>
    <row r="40" spans="1:13" ht="12.75" customHeight="1" x14ac:dyDescent="0.2">
      <c r="A40">
        <f t="shared" si="0"/>
        <v>6</v>
      </c>
      <c r="B40" s="60" t="s">
        <v>20</v>
      </c>
      <c r="C40" s="94">
        <v>47522</v>
      </c>
      <c r="D40" t="s">
        <v>8</v>
      </c>
      <c r="E40" s="60" t="s">
        <v>20</v>
      </c>
      <c r="I40" s="85" t="s">
        <v>35</v>
      </c>
      <c r="J40" s="14"/>
      <c r="K40" s="4">
        <f>K15</f>
        <v>2</v>
      </c>
      <c r="M40" s="80"/>
    </row>
    <row r="41" spans="1:13" ht="12.75" customHeight="1" x14ac:dyDescent="0.2">
      <c r="A41">
        <f t="shared" si="0"/>
        <v>6</v>
      </c>
      <c r="B41" s="60" t="s">
        <v>22</v>
      </c>
      <c r="C41" s="94">
        <v>47523</v>
      </c>
      <c r="D41" t="s">
        <v>8</v>
      </c>
      <c r="E41" s="60" t="s">
        <v>22</v>
      </c>
      <c r="I41" s="85" t="s">
        <v>36</v>
      </c>
      <c r="J41" s="14"/>
      <c r="K41" s="4">
        <f>SUM(K19:K22)</f>
        <v>37</v>
      </c>
      <c r="M41" s="80"/>
    </row>
    <row r="42" spans="1:13" ht="12.75" customHeight="1" x14ac:dyDescent="0.2">
      <c r="A42">
        <f t="shared" si="0"/>
        <v>6</v>
      </c>
      <c r="B42" s="60" t="s">
        <v>9</v>
      </c>
      <c r="C42" s="94">
        <v>47524</v>
      </c>
      <c r="D42" t="s">
        <v>8</v>
      </c>
      <c r="E42" s="60" t="s">
        <v>9</v>
      </c>
      <c r="I42" s="85" t="s">
        <v>37</v>
      </c>
      <c r="J42" s="14"/>
      <c r="K42" s="4">
        <f>K23</f>
        <v>9</v>
      </c>
      <c r="M42" s="80"/>
    </row>
    <row r="43" spans="1:13" ht="13.5" customHeight="1" x14ac:dyDescent="0.2">
      <c r="A43">
        <f t="shared" si="0"/>
        <v>7</v>
      </c>
      <c r="B43" s="60" t="s">
        <v>7</v>
      </c>
      <c r="C43" s="94">
        <v>47525</v>
      </c>
      <c r="D43" t="s">
        <v>8</v>
      </c>
      <c r="E43" s="60" t="s">
        <v>7</v>
      </c>
      <c r="I43" s="85" t="s">
        <v>22</v>
      </c>
      <c r="J43" s="14"/>
      <c r="K43" s="4">
        <f>L8</f>
        <v>55</v>
      </c>
      <c r="M43" s="80"/>
    </row>
    <row r="44" spans="1:13" x14ac:dyDescent="0.2">
      <c r="A44">
        <f t="shared" si="0"/>
        <v>7</v>
      </c>
      <c r="B44" s="60" t="s">
        <v>14</v>
      </c>
      <c r="C44" s="94">
        <v>47526</v>
      </c>
      <c r="D44" t="s">
        <v>8</v>
      </c>
      <c r="E44" s="60" t="s">
        <v>14</v>
      </c>
      <c r="I44" s="85" t="s">
        <v>9</v>
      </c>
      <c r="J44" s="14"/>
      <c r="K44" s="4">
        <f>L9</f>
        <v>61</v>
      </c>
      <c r="M44" s="80"/>
    </row>
    <row r="45" spans="1:13" x14ac:dyDescent="0.2">
      <c r="A45">
        <f t="shared" si="0"/>
        <v>7</v>
      </c>
      <c r="B45" s="60" t="s">
        <v>16</v>
      </c>
      <c r="C45" s="94">
        <v>47527</v>
      </c>
      <c r="D45" t="s">
        <v>8</v>
      </c>
      <c r="E45" s="60" t="s">
        <v>16</v>
      </c>
      <c r="K45" s="79">
        <f>SUM(K34:K44)</f>
        <v>365</v>
      </c>
      <c r="M45" s="80"/>
    </row>
    <row r="46" spans="1:13" ht="12.75" customHeight="1" x14ac:dyDescent="0.2">
      <c r="A46">
        <f t="shared" si="0"/>
        <v>7</v>
      </c>
      <c r="B46" s="60" t="s">
        <v>18</v>
      </c>
      <c r="C46" s="94">
        <v>47528</v>
      </c>
      <c r="D46" t="s">
        <v>8</v>
      </c>
      <c r="E46" s="60" t="s">
        <v>18</v>
      </c>
      <c r="I46" s="2"/>
      <c r="J46" s="2"/>
      <c r="M46" s="80"/>
    </row>
    <row r="47" spans="1:13" ht="12.75" customHeight="1" x14ac:dyDescent="0.2">
      <c r="A47">
        <f t="shared" si="0"/>
        <v>7</v>
      </c>
      <c r="B47" s="60" t="s">
        <v>20</v>
      </c>
      <c r="C47" s="94">
        <v>47529</v>
      </c>
      <c r="D47" t="s">
        <v>8</v>
      </c>
      <c r="E47" s="60" t="s">
        <v>20</v>
      </c>
      <c r="I47" s="2"/>
      <c r="J47" s="2"/>
      <c r="M47" s="80"/>
    </row>
    <row r="48" spans="1:13" ht="12.75" customHeight="1" x14ac:dyDescent="0.2">
      <c r="A48">
        <f t="shared" si="0"/>
        <v>7</v>
      </c>
      <c r="B48" s="60" t="s">
        <v>22</v>
      </c>
      <c r="C48" s="94">
        <v>47530</v>
      </c>
      <c r="D48" t="s">
        <v>8</v>
      </c>
      <c r="E48" s="60" t="s">
        <v>22</v>
      </c>
      <c r="I48" s="2"/>
      <c r="J48" s="2"/>
      <c r="M48" s="80"/>
    </row>
    <row r="49" spans="1:13" ht="12.75" customHeight="1" x14ac:dyDescent="0.2">
      <c r="A49">
        <f t="shared" si="0"/>
        <v>7</v>
      </c>
      <c r="B49" s="60" t="s">
        <v>9</v>
      </c>
      <c r="C49" s="94">
        <v>47531</v>
      </c>
      <c r="D49" t="s">
        <v>8</v>
      </c>
      <c r="E49" s="60" t="s">
        <v>9</v>
      </c>
      <c r="I49" s="2"/>
      <c r="J49" s="2"/>
      <c r="M49" s="80"/>
    </row>
    <row r="50" spans="1:13" ht="12.75" customHeight="1" x14ac:dyDescent="0.2">
      <c r="A50">
        <f t="shared" si="0"/>
        <v>8</v>
      </c>
      <c r="B50" s="60" t="s">
        <v>7</v>
      </c>
      <c r="C50" s="94">
        <v>47532</v>
      </c>
      <c r="D50" t="s">
        <v>27</v>
      </c>
      <c r="E50" s="60" t="s">
        <v>7</v>
      </c>
      <c r="F50" s="60" t="s">
        <v>38</v>
      </c>
      <c r="I50" s="2"/>
      <c r="J50" s="2"/>
      <c r="M50" s="80"/>
    </row>
    <row r="51" spans="1:13" ht="12.75" customHeight="1" x14ac:dyDescent="0.2">
      <c r="A51">
        <f t="shared" si="0"/>
        <v>8</v>
      </c>
      <c r="B51" s="60" t="s">
        <v>14</v>
      </c>
      <c r="C51" s="94">
        <v>47533</v>
      </c>
      <c r="D51" t="s">
        <v>27</v>
      </c>
      <c r="E51" s="60" t="s">
        <v>14</v>
      </c>
      <c r="F51" s="60" t="s">
        <v>38</v>
      </c>
      <c r="I51" s="2"/>
      <c r="J51" s="2"/>
      <c r="M51" s="80"/>
    </row>
    <row r="52" spans="1:13" ht="12.75" customHeight="1" x14ac:dyDescent="0.2">
      <c r="A52">
        <f t="shared" si="0"/>
        <v>8</v>
      </c>
      <c r="B52" s="60" t="s">
        <v>16</v>
      </c>
      <c r="C52" s="94">
        <v>47534</v>
      </c>
      <c r="D52" t="s">
        <v>27</v>
      </c>
      <c r="E52" s="60" t="s">
        <v>16</v>
      </c>
      <c r="F52" s="60" t="s">
        <v>38</v>
      </c>
      <c r="M52" s="80"/>
    </row>
    <row r="53" spans="1:13" ht="12.75" customHeight="1" x14ac:dyDescent="0.2">
      <c r="A53">
        <f t="shared" si="0"/>
        <v>8</v>
      </c>
      <c r="B53" s="60" t="s">
        <v>18</v>
      </c>
      <c r="C53" s="94">
        <v>47535</v>
      </c>
      <c r="D53" t="s">
        <v>27</v>
      </c>
      <c r="E53" s="60" t="s">
        <v>18</v>
      </c>
      <c r="F53" s="60" t="s">
        <v>38</v>
      </c>
    </row>
    <row r="54" spans="1:13" ht="12.75" customHeight="1" x14ac:dyDescent="0.2">
      <c r="A54">
        <f t="shared" si="0"/>
        <v>8</v>
      </c>
      <c r="B54" s="60" t="s">
        <v>20</v>
      </c>
      <c r="C54" s="94">
        <v>47536</v>
      </c>
      <c r="D54" s="60" t="s">
        <v>27</v>
      </c>
      <c r="E54" s="60" t="s">
        <v>20</v>
      </c>
      <c r="F54" s="60" t="s">
        <v>38</v>
      </c>
      <c r="M54" s="80"/>
    </row>
    <row r="55" spans="1:13" ht="12.75" customHeight="1" x14ac:dyDescent="0.2">
      <c r="A55">
        <f t="shared" si="0"/>
        <v>8</v>
      </c>
      <c r="B55" s="60" t="s">
        <v>22</v>
      </c>
      <c r="C55" s="94">
        <v>47537</v>
      </c>
      <c r="D55" s="60" t="s">
        <v>8</v>
      </c>
      <c r="E55" s="60" t="s">
        <v>22</v>
      </c>
      <c r="M55" s="80"/>
    </row>
    <row r="56" spans="1:13" ht="12.75" customHeight="1" x14ac:dyDescent="0.2">
      <c r="A56">
        <f t="shared" si="0"/>
        <v>8</v>
      </c>
      <c r="B56" s="60" t="s">
        <v>9</v>
      </c>
      <c r="C56" s="94">
        <v>47538</v>
      </c>
      <c r="D56" s="60" t="s">
        <v>8</v>
      </c>
      <c r="E56" s="60" t="s">
        <v>9</v>
      </c>
      <c r="M56" s="80"/>
    </row>
    <row r="57" spans="1:13" ht="13.5" customHeight="1" x14ac:dyDescent="0.2">
      <c r="A57">
        <f t="shared" si="0"/>
        <v>9</v>
      </c>
      <c r="B57" s="60" t="s">
        <v>7</v>
      </c>
      <c r="C57" s="94">
        <v>47539</v>
      </c>
      <c r="D57" s="60" t="s">
        <v>8</v>
      </c>
      <c r="E57" s="60" t="s">
        <v>7</v>
      </c>
      <c r="M57" s="80"/>
    </row>
    <row r="58" spans="1:13" x14ac:dyDescent="0.2">
      <c r="A58">
        <f t="shared" si="0"/>
        <v>9</v>
      </c>
      <c r="B58" s="60" t="s">
        <v>14</v>
      </c>
      <c r="C58" s="94">
        <v>47540</v>
      </c>
      <c r="D58" s="60" t="s">
        <v>8</v>
      </c>
      <c r="E58" s="60" t="s">
        <v>14</v>
      </c>
    </row>
    <row r="59" spans="1:13" x14ac:dyDescent="0.2">
      <c r="A59">
        <f t="shared" si="0"/>
        <v>9</v>
      </c>
      <c r="B59" s="60" t="s">
        <v>16</v>
      </c>
      <c r="C59" s="94">
        <v>47541</v>
      </c>
      <c r="D59" s="60" t="s">
        <v>8</v>
      </c>
      <c r="E59" s="60" t="s">
        <v>16</v>
      </c>
    </row>
    <row r="60" spans="1:13" x14ac:dyDescent="0.2">
      <c r="A60">
        <f t="shared" si="0"/>
        <v>9</v>
      </c>
      <c r="B60" s="60" t="s">
        <v>18</v>
      </c>
      <c r="C60" s="94">
        <v>47542</v>
      </c>
      <c r="D60" t="s">
        <v>8</v>
      </c>
      <c r="E60" s="60" t="s">
        <v>18</v>
      </c>
    </row>
    <row r="61" spans="1:13" x14ac:dyDescent="0.2">
      <c r="A61">
        <f t="shared" si="0"/>
        <v>9</v>
      </c>
      <c r="B61" s="60" t="s">
        <v>20</v>
      </c>
      <c r="C61" s="94">
        <v>47543</v>
      </c>
      <c r="D61" t="s">
        <v>8</v>
      </c>
      <c r="E61" s="60" t="s">
        <v>20</v>
      </c>
    </row>
    <row r="62" spans="1:13" x14ac:dyDescent="0.2">
      <c r="A62">
        <f t="shared" si="0"/>
        <v>9</v>
      </c>
      <c r="B62" s="60" t="s">
        <v>22</v>
      </c>
      <c r="C62" s="94">
        <v>47544</v>
      </c>
      <c r="D62" t="s">
        <v>8</v>
      </c>
      <c r="E62" s="60" t="s">
        <v>22</v>
      </c>
    </row>
    <row r="63" spans="1:13" x14ac:dyDescent="0.2">
      <c r="A63">
        <f t="shared" si="0"/>
        <v>9</v>
      </c>
      <c r="B63" s="60" t="s">
        <v>9</v>
      </c>
      <c r="C63" s="94">
        <v>47545</v>
      </c>
      <c r="D63" t="s">
        <v>8</v>
      </c>
      <c r="E63" s="60" t="s">
        <v>9</v>
      </c>
    </row>
    <row r="64" spans="1:13" x14ac:dyDescent="0.2">
      <c r="A64">
        <f t="shared" si="0"/>
        <v>10</v>
      </c>
      <c r="B64" s="60" t="s">
        <v>7</v>
      </c>
      <c r="C64" s="94">
        <v>47546</v>
      </c>
      <c r="D64" t="s">
        <v>8</v>
      </c>
      <c r="E64" s="60" t="s">
        <v>7</v>
      </c>
    </row>
    <row r="65" spans="1:5" x14ac:dyDescent="0.2">
      <c r="A65">
        <f t="shared" si="0"/>
        <v>10</v>
      </c>
      <c r="B65" s="60" t="s">
        <v>14</v>
      </c>
      <c r="C65" s="94">
        <v>47547</v>
      </c>
      <c r="D65" t="s">
        <v>8</v>
      </c>
      <c r="E65" s="60" t="s">
        <v>14</v>
      </c>
    </row>
    <row r="66" spans="1:5" x14ac:dyDescent="0.2">
      <c r="A66">
        <f t="shared" si="0"/>
        <v>10</v>
      </c>
      <c r="B66" s="60" t="s">
        <v>16</v>
      </c>
      <c r="C66" s="94">
        <v>47548</v>
      </c>
      <c r="D66" t="s">
        <v>8</v>
      </c>
      <c r="E66" s="60" t="s">
        <v>16</v>
      </c>
    </row>
    <row r="67" spans="1:5" x14ac:dyDescent="0.2">
      <c r="A67">
        <f t="shared" ref="A67:A130" si="4">WEEKNUM(C67,21)</f>
        <v>10</v>
      </c>
      <c r="B67" s="60" t="s">
        <v>18</v>
      </c>
      <c r="C67" s="94">
        <v>47549</v>
      </c>
      <c r="D67" t="s">
        <v>8</v>
      </c>
      <c r="E67" s="60" t="s">
        <v>18</v>
      </c>
    </row>
    <row r="68" spans="1:5" x14ac:dyDescent="0.2">
      <c r="A68">
        <f t="shared" si="4"/>
        <v>10</v>
      </c>
      <c r="B68" s="60" t="s">
        <v>20</v>
      </c>
      <c r="C68" s="94">
        <v>47550</v>
      </c>
      <c r="D68" t="s">
        <v>8</v>
      </c>
      <c r="E68" s="60" t="s">
        <v>20</v>
      </c>
    </row>
    <row r="69" spans="1:5" x14ac:dyDescent="0.2">
      <c r="A69">
        <f t="shared" si="4"/>
        <v>10</v>
      </c>
      <c r="B69" s="60" t="s">
        <v>22</v>
      </c>
      <c r="C69" s="94">
        <v>47551</v>
      </c>
      <c r="D69" t="s">
        <v>8</v>
      </c>
      <c r="E69" s="60" t="s">
        <v>22</v>
      </c>
    </row>
    <row r="70" spans="1:5" x14ac:dyDescent="0.2">
      <c r="A70">
        <f t="shared" si="4"/>
        <v>10</v>
      </c>
      <c r="B70" s="60" t="s">
        <v>9</v>
      </c>
      <c r="C70" s="94">
        <v>47552</v>
      </c>
      <c r="D70" t="s">
        <v>8</v>
      </c>
      <c r="E70" s="60" t="s">
        <v>9</v>
      </c>
    </row>
    <row r="71" spans="1:5" x14ac:dyDescent="0.2">
      <c r="A71">
        <f t="shared" si="4"/>
        <v>11</v>
      </c>
      <c r="B71" s="60" t="s">
        <v>7</v>
      </c>
      <c r="C71" s="94">
        <v>47553</v>
      </c>
      <c r="D71" t="s">
        <v>8</v>
      </c>
      <c r="E71" s="60" t="s">
        <v>7</v>
      </c>
    </row>
    <row r="72" spans="1:5" x14ac:dyDescent="0.2">
      <c r="A72">
        <f t="shared" si="4"/>
        <v>11</v>
      </c>
      <c r="B72" s="60" t="s">
        <v>14</v>
      </c>
      <c r="C72" s="94">
        <v>47554</v>
      </c>
      <c r="D72" t="s">
        <v>8</v>
      </c>
      <c r="E72" s="60" t="s">
        <v>14</v>
      </c>
    </row>
    <row r="73" spans="1:5" x14ac:dyDescent="0.2">
      <c r="A73">
        <f t="shared" si="4"/>
        <v>11</v>
      </c>
      <c r="B73" s="60" t="s">
        <v>16</v>
      </c>
      <c r="C73" s="94">
        <v>47555</v>
      </c>
      <c r="D73" t="s">
        <v>8</v>
      </c>
      <c r="E73" s="60" t="s">
        <v>16</v>
      </c>
    </row>
    <row r="74" spans="1:5" x14ac:dyDescent="0.2">
      <c r="A74">
        <f t="shared" si="4"/>
        <v>11</v>
      </c>
      <c r="B74" s="60" t="s">
        <v>18</v>
      </c>
      <c r="C74" s="94">
        <v>47556</v>
      </c>
      <c r="D74" t="s">
        <v>8</v>
      </c>
      <c r="E74" s="60" t="s">
        <v>18</v>
      </c>
    </row>
    <row r="75" spans="1:5" x14ac:dyDescent="0.2">
      <c r="A75">
        <f t="shared" si="4"/>
        <v>11</v>
      </c>
      <c r="B75" s="60" t="s">
        <v>20</v>
      </c>
      <c r="C75" s="94">
        <v>47557</v>
      </c>
      <c r="D75" t="s">
        <v>8</v>
      </c>
      <c r="E75" s="60" t="s">
        <v>20</v>
      </c>
    </row>
    <row r="76" spans="1:5" x14ac:dyDescent="0.2">
      <c r="A76">
        <f t="shared" si="4"/>
        <v>11</v>
      </c>
      <c r="B76" s="60" t="s">
        <v>22</v>
      </c>
      <c r="C76" s="94">
        <v>47558</v>
      </c>
      <c r="D76" t="s">
        <v>8</v>
      </c>
      <c r="E76" s="60" t="s">
        <v>22</v>
      </c>
    </row>
    <row r="77" spans="1:5" x14ac:dyDescent="0.2">
      <c r="A77">
        <f t="shared" si="4"/>
        <v>11</v>
      </c>
      <c r="B77" s="60" t="s">
        <v>9</v>
      </c>
      <c r="C77" s="94">
        <v>47559</v>
      </c>
      <c r="D77" t="s">
        <v>8</v>
      </c>
      <c r="E77" s="60" t="s">
        <v>9</v>
      </c>
    </row>
    <row r="78" spans="1:5" x14ac:dyDescent="0.2">
      <c r="A78">
        <f t="shared" si="4"/>
        <v>12</v>
      </c>
      <c r="B78" s="60" t="s">
        <v>7</v>
      </c>
      <c r="C78" s="94">
        <v>47560</v>
      </c>
      <c r="D78" t="s">
        <v>8</v>
      </c>
      <c r="E78" s="60" t="s">
        <v>7</v>
      </c>
    </row>
    <row r="79" spans="1:5" x14ac:dyDescent="0.2">
      <c r="A79">
        <f t="shared" si="4"/>
        <v>12</v>
      </c>
      <c r="B79" s="60" t="s">
        <v>14</v>
      </c>
      <c r="C79" s="94">
        <v>47561</v>
      </c>
      <c r="D79" t="s">
        <v>8</v>
      </c>
      <c r="E79" s="60" t="s">
        <v>14</v>
      </c>
    </row>
    <row r="80" spans="1:5" x14ac:dyDescent="0.2">
      <c r="A80">
        <f t="shared" si="4"/>
        <v>12</v>
      </c>
      <c r="B80" s="60" t="s">
        <v>16</v>
      </c>
      <c r="C80" s="94">
        <v>47562</v>
      </c>
      <c r="D80" t="s">
        <v>8</v>
      </c>
      <c r="E80" s="60" t="s">
        <v>16</v>
      </c>
    </row>
    <row r="81" spans="1:6" x14ac:dyDescent="0.2">
      <c r="A81">
        <f t="shared" si="4"/>
        <v>12</v>
      </c>
      <c r="B81" s="60" t="s">
        <v>18</v>
      </c>
      <c r="C81" s="94">
        <v>47563</v>
      </c>
      <c r="D81" t="s">
        <v>8</v>
      </c>
      <c r="E81" s="60" t="s">
        <v>18</v>
      </c>
    </row>
    <row r="82" spans="1:6" x14ac:dyDescent="0.2">
      <c r="A82">
        <f t="shared" si="4"/>
        <v>12</v>
      </c>
      <c r="B82" s="60" t="s">
        <v>20</v>
      </c>
      <c r="C82" s="94">
        <v>47564</v>
      </c>
      <c r="D82" t="s">
        <v>8</v>
      </c>
      <c r="E82" s="60" t="s">
        <v>20</v>
      </c>
    </row>
    <row r="83" spans="1:6" x14ac:dyDescent="0.2">
      <c r="A83">
        <f t="shared" si="4"/>
        <v>12</v>
      </c>
      <c r="B83" s="60" t="s">
        <v>22</v>
      </c>
      <c r="C83" s="94">
        <v>47565</v>
      </c>
      <c r="D83" t="s">
        <v>8</v>
      </c>
      <c r="E83" s="60" t="s">
        <v>22</v>
      </c>
    </row>
    <row r="84" spans="1:6" x14ac:dyDescent="0.2">
      <c r="A84">
        <f t="shared" si="4"/>
        <v>12</v>
      </c>
      <c r="B84" s="60" t="s">
        <v>9</v>
      </c>
      <c r="C84" s="94">
        <v>47566</v>
      </c>
      <c r="D84" t="s">
        <v>8</v>
      </c>
      <c r="E84" s="60" t="s">
        <v>9</v>
      </c>
    </row>
    <row r="85" spans="1:6" x14ac:dyDescent="0.2">
      <c r="A85">
        <f t="shared" si="4"/>
        <v>13</v>
      </c>
      <c r="B85" s="60" t="s">
        <v>7</v>
      </c>
      <c r="C85" s="94">
        <v>47567</v>
      </c>
      <c r="D85" t="s">
        <v>8</v>
      </c>
      <c r="E85" s="60" t="s">
        <v>7</v>
      </c>
    </row>
    <row r="86" spans="1:6" x14ac:dyDescent="0.2">
      <c r="A86">
        <f t="shared" si="4"/>
        <v>13</v>
      </c>
      <c r="B86" s="60" t="s">
        <v>14</v>
      </c>
      <c r="C86" s="94">
        <v>47568</v>
      </c>
      <c r="D86" t="s">
        <v>8</v>
      </c>
      <c r="E86" s="60" t="s">
        <v>14</v>
      </c>
    </row>
    <row r="87" spans="1:6" x14ac:dyDescent="0.2">
      <c r="A87">
        <f t="shared" si="4"/>
        <v>13</v>
      </c>
      <c r="B87" s="60" t="s">
        <v>16</v>
      </c>
      <c r="C87" s="94">
        <v>47569</v>
      </c>
      <c r="D87" t="s">
        <v>8</v>
      </c>
      <c r="E87" s="60" t="s">
        <v>16</v>
      </c>
    </row>
    <row r="88" spans="1:6" x14ac:dyDescent="0.2">
      <c r="A88">
        <f t="shared" si="4"/>
        <v>13</v>
      </c>
      <c r="B88" s="60" t="s">
        <v>18</v>
      </c>
      <c r="C88" s="94">
        <v>47570</v>
      </c>
      <c r="D88" t="s">
        <v>8</v>
      </c>
      <c r="E88" s="60" t="s">
        <v>18</v>
      </c>
    </row>
    <row r="89" spans="1:6" x14ac:dyDescent="0.2">
      <c r="A89">
        <f t="shared" si="4"/>
        <v>13</v>
      </c>
      <c r="B89" s="60" t="s">
        <v>20</v>
      </c>
      <c r="C89" s="94">
        <v>47571</v>
      </c>
      <c r="D89" t="s">
        <v>8</v>
      </c>
      <c r="E89" s="60" t="s">
        <v>20</v>
      </c>
    </row>
    <row r="90" spans="1:6" x14ac:dyDescent="0.2">
      <c r="A90">
        <f t="shared" si="4"/>
        <v>13</v>
      </c>
      <c r="B90" s="60" t="s">
        <v>22</v>
      </c>
      <c r="C90" s="94">
        <v>47572</v>
      </c>
      <c r="D90" t="s">
        <v>8</v>
      </c>
      <c r="E90" s="60" t="s">
        <v>22</v>
      </c>
    </row>
    <row r="91" spans="1:6" x14ac:dyDescent="0.2">
      <c r="A91">
        <f t="shared" si="4"/>
        <v>13</v>
      </c>
      <c r="B91" s="60" t="s">
        <v>9</v>
      </c>
      <c r="C91" s="94">
        <v>47573</v>
      </c>
      <c r="D91" t="s">
        <v>8</v>
      </c>
      <c r="E91" s="60" t="s">
        <v>9</v>
      </c>
    </row>
    <row r="92" spans="1:6" x14ac:dyDescent="0.2">
      <c r="A92">
        <f t="shared" si="4"/>
        <v>14</v>
      </c>
      <c r="B92" s="60" t="s">
        <v>7</v>
      </c>
      <c r="C92" s="94">
        <v>47574</v>
      </c>
      <c r="D92" t="s">
        <v>8</v>
      </c>
      <c r="E92" s="60" t="s">
        <v>7</v>
      </c>
    </row>
    <row r="93" spans="1:6" x14ac:dyDescent="0.2">
      <c r="A93">
        <f t="shared" si="4"/>
        <v>14</v>
      </c>
      <c r="B93" s="60" t="s">
        <v>14</v>
      </c>
      <c r="C93" s="94">
        <v>47575</v>
      </c>
      <c r="D93" t="s">
        <v>8</v>
      </c>
      <c r="E93" s="60" t="s">
        <v>14</v>
      </c>
    </row>
    <row r="94" spans="1:6" x14ac:dyDescent="0.2">
      <c r="A94">
        <f t="shared" si="4"/>
        <v>14</v>
      </c>
      <c r="B94" s="60" t="s">
        <v>16</v>
      </c>
      <c r="C94" s="94">
        <v>47576</v>
      </c>
      <c r="D94" t="s">
        <v>8</v>
      </c>
      <c r="E94" s="60" t="s">
        <v>16</v>
      </c>
      <c r="F94" s="60"/>
    </row>
    <row r="95" spans="1:6" x14ac:dyDescent="0.2">
      <c r="A95">
        <f t="shared" si="4"/>
        <v>14</v>
      </c>
      <c r="B95" s="60" t="s">
        <v>18</v>
      </c>
      <c r="C95" s="94">
        <v>47577</v>
      </c>
      <c r="D95" t="s">
        <v>8</v>
      </c>
      <c r="E95" s="60" t="s">
        <v>18</v>
      </c>
      <c r="F95" s="60"/>
    </row>
    <row r="96" spans="1:6" x14ac:dyDescent="0.2">
      <c r="A96">
        <f t="shared" si="4"/>
        <v>14</v>
      </c>
      <c r="B96" s="60" t="s">
        <v>20</v>
      </c>
      <c r="C96" s="94">
        <v>47578</v>
      </c>
      <c r="D96" t="s">
        <v>8</v>
      </c>
      <c r="E96" s="60" t="s">
        <v>20</v>
      </c>
      <c r="F96" s="60"/>
    </row>
    <row r="97" spans="1:6" x14ac:dyDescent="0.2">
      <c r="A97">
        <f t="shared" si="4"/>
        <v>14</v>
      </c>
      <c r="B97" s="60" t="s">
        <v>22</v>
      </c>
      <c r="C97" s="94">
        <v>47579</v>
      </c>
      <c r="D97" t="s">
        <v>8</v>
      </c>
      <c r="E97" s="60" t="s">
        <v>22</v>
      </c>
    </row>
    <row r="98" spans="1:6" x14ac:dyDescent="0.2">
      <c r="A98">
        <f t="shared" si="4"/>
        <v>14</v>
      </c>
      <c r="B98" s="60" t="s">
        <v>9</v>
      </c>
      <c r="C98" s="94">
        <v>47580</v>
      </c>
      <c r="D98" t="s">
        <v>8</v>
      </c>
      <c r="E98" s="60" t="s">
        <v>9</v>
      </c>
    </row>
    <row r="99" spans="1:6" x14ac:dyDescent="0.2">
      <c r="A99">
        <f t="shared" si="4"/>
        <v>15</v>
      </c>
      <c r="B99" s="60" t="s">
        <v>7</v>
      </c>
      <c r="C99" s="94">
        <v>47581</v>
      </c>
      <c r="D99" t="s">
        <v>8</v>
      </c>
      <c r="E99" s="60" t="s">
        <v>7</v>
      </c>
    </row>
    <row r="100" spans="1:6" x14ac:dyDescent="0.2">
      <c r="A100">
        <f t="shared" si="4"/>
        <v>15</v>
      </c>
      <c r="B100" s="60" t="s">
        <v>14</v>
      </c>
      <c r="C100" s="94">
        <v>47582</v>
      </c>
      <c r="D100" t="s">
        <v>8</v>
      </c>
      <c r="E100" s="60" t="s">
        <v>14</v>
      </c>
    </row>
    <row r="101" spans="1:6" x14ac:dyDescent="0.2">
      <c r="A101">
        <f t="shared" si="4"/>
        <v>15</v>
      </c>
      <c r="B101" s="60" t="s">
        <v>16</v>
      </c>
      <c r="C101" s="94">
        <v>47583</v>
      </c>
      <c r="D101" t="s">
        <v>8</v>
      </c>
      <c r="E101" s="60" t="s">
        <v>16</v>
      </c>
    </row>
    <row r="102" spans="1:6" x14ac:dyDescent="0.2">
      <c r="A102">
        <f t="shared" si="4"/>
        <v>15</v>
      </c>
      <c r="B102" s="60" t="s">
        <v>18</v>
      </c>
      <c r="C102" s="94">
        <v>47584</v>
      </c>
      <c r="D102" t="s">
        <v>8</v>
      </c>
      <c r="E102" s="60" t="s">
        <v>18</v>
      </c>
    </row>
    <row r="103" spans="1:6" x14ac:dyDescent="0.2">
      <c r="A103">
        <f t="shared" si="4"/>
        <v>15</v>
      </c>
      <c r="B103" s="60" t="s">
        <v>20</v>
      </c>
      <c r="C103" s="94">
        <v>47585</v>
      </c>
      <c r="D103" t="s">
        <v>8</v>
      </c>
      <c r="E103" s="60" t="s">
        <v>20</v>
      </c>
    </row>
    <row r="104" spans="1:6" x14ac:dyDescent="0.2">
      <c r="A104">
        <f t="shared" si="4"/>
        <v>15</v>
      </c>
      <c r="B104" s="60" t="s">
        <v>22</v>
      </c>
      <c r="C104" s="94">
        <v>47586</v>
      </c>
      <c r="D104" t="s">
        <v>8</v>
      </c>
      <c r="E104" s="60" t="s">
        <v>22</v>
      </c>
    </row>
    <row r="105" spans="1:6" x14ac:dyDescent="0.2">
      <c r="A105">
        <f t="shared" si="4"/>
        <v>15</v>
      </c>
      <c r="B105" s="60" t="s">
        <v>9</v>
      </c>
      <c r="C105" s="94">
        <v>47587</v>
      </c>
      <c r="D105" t="s">
        <v>8</v>
      </c>
      <c r="E105" s="60" t="s">
        <v>9</v>
      </c>
    </row>
    <row r="106" spans="1:6" x14ac:dyDescent="0.2">
      <c r="A106">
        <f t="shared" si="4"/>
        <v>16</v>
      </c>
      <c r="B106" s="60" t="s">
        <v>7</v>
      </c>
      <c r="C106" s="94">
        <v>47588</v>
      </c>
      <c r="D106" t="s">
        <v>27</v>
      </c>
      <c r="E106" s="60" t="s">
        <v>7</v>
      </c>
      <c r="F106" s="60" t="s">
        <v>39</v>
      </c>
    </row>
    <row r="107" spans="1:6" x14ac:dyDescent="0.2">
      <c r="A107">
        <f t="shared" si="4"/>
        <v>16</v>
      </c>
      <c r="B107" s="60" t="s">
        <v>14</v>
      </c>
      <c r="C107" s="94">
        <v>47589</v>
      </c>
      <c r="D107" t="s">
        <v>27</v>
      </c>
      <c r="E107" s="60" t="s">
        <v>14</v>
      </c>
      <c r="F107" s="60" t="s">
        <v>39</v>
      </c>
    </row>
    <row r="108" spans="1:6" x14ac:dyDescent="0.2">
      <c r="A108">
        <f t="shared" si="4"/>
        <v>16</v>
      </c>
      <c r="B108" s="60" t="s">
        <v>16</v>
      </c>
      <c r="C108" s="94">
        <v>47590</v>
      </c>
      <c r="D108" t="s">
        <v>27</v>
      </c>
      <c r="E108" s="60" t="s">
        <v>16</v>
      </c>
      <c r="F108" s="60" t="s">
        <v>39</v>
      </c>
    </row>
    <row r="109" spans="1:6" x14ac:dyDescent="0.2">
      <c r="A109">
        <f t="shared" si="4"/>
        <v>16</v>
      </c>
      <c r="B109" s="60" t="s">
        <v>18</v>
      </c>
      <c r="C109" s="94">
        <v>47591</v>
      </c>
      <c r="D109" t="s">
        <v>8</v>
      </c>
      <c r="E109" s="60" t="s">
        <v>9</v>
      </c>
      <c r="F109" s="60" t="s">
        <v>40</v>
      </c>
    </row>
    <row r="110" spans="1:6" x14ac:dyDescent="0.2">
      <c r="A110">
        <f t="shared" si="4"/>
        <v>16</v>
      </c>
      <c r="B110" s="60" t="s">
        <v>20</v>
      </c>
      <c r="C110" s="94">
        <v>47592</v>
      </c>
      <c r="D110" t="s">
        <v>8</v>
      </c>
      <c r="E110" s="60" t="s">
        <v>9</v>
      </c>
      <c r="F110" s="60" t="s">
        <v>41</v>
      </c>
    </row>
    <row r="111" spans="1:6" x14ac:dyDescent="0.2">
      <c r="A111">
        <f t="shared" si="4"/>
        <v>16</v>
      </c>
      <c r="B111" s="60" t="s">
        <v>22</v>
      </c>
      <c r="C111" s="94">
        <v>47593</v>
      </c>
      <c r="D111" t="s">
        <v>8</v>
      </c>
      <c r="E111" s="60" t="s">
        <v>22</v>
      </c>
      <c r="F111" s="60" t="s">
        <v>42</v>
      </c>
    </row>
    <row r="112" spans="1:6" x14ac:dyDescent="0.2">
      <c r="A112">
        <f t="shared" si="4"/>
        <v>16</v>
      </c>
      <c r="B112" s="60" t="s">
        <v>9</v>
      </c>
      <c r="C112" s="94">
        <v>47594</v>
      </c>
      <c r="D112" t="s">
        <v>8</v>
      </c>
      <c r="E112" s="60" t="s">
        <v>9</v>
      </c>
      <c r="F112" s="60" t="s">
        <v>43</v>
      </c>
    </row>
    <row r="113" spans="1:7" x14ac:dyDescent="0.2">
      <c r="A113">
        <f t="shared" si="4"/>
        <v>17</v>
      </c>
      <c r="B113" s="60" t="s">
        <v>7</v>
      </c>
      <c r="C113" s="94">
        <v>47595</v>
      </c>
      <c r="D113" t="s">
        <v>8</v>
      </c>
      <c r="E113" s="60" t="s">
        <v>9</v>
      </c>
      <c r="F113" s="60" t="s">
        <v>44</v>
      </c>
      <c r="G113" s="60"/>
    </row>
    <row r="114" spans="1:7" x14ac:dyDescent="0.2">
      <c r="A114">
        <f t="shared" si="4"/>
        <v>17</v>
      </c>
      <c r="B114" s="60" t="s">
        <v>14</v>
      </c>
      <c r="C114" s="94">
        <v>47596</v>
      </c>
      <c r="D114" t="s">
        <v>8</v>
      </c>
      <c r="E114" s="60" t="s">
        <v>14</v>
      </c>
      <c r="G114" s="60"/>
    </row>
    <row r="115" spans="1:7" x14ac:dyDescent="0.2">
      <c r="A115">
        <f t="shared" si="4"/>
        <v>17</v>
      </c>
      <c r="B115" s="60" t="s">
        <v>16</v>
      </c>
      <c r="C115" s="94">
        <v>47597</v>
      </c>
      <c r="D115" t="s">
        <v>8</v>
      </c>
      <c r="E115" s="60" t="s">
        <v>16</v>
      </c>
    </row>
    <row r="116" spans="1:7" x14ac:dyDescent="0.2">
      <c r="A116">
        <f t="shared" si="4"/>
        <v>17</v>
      </c>
      <c r="B116" s="60" t="s">
        <v>18</v>
      </c>
      <c r="C116" s="94">
        <v>47598</v>
      </c>
      <c r="D116" t="s">
        <v>8</v>
      </c>
      <c r="E116" s="60" t="s">
        <v>18</v>
      </c>
    </row>
    <row r="117" spans="1:7" x14ac:dyDescent="0.2">
      <c r="A117">
        <f t="shared" si="4"/>
        <v>17</v>
      </c>
      <c r="B117" s="60" t="s">
        <v>20</v>
      </c>
      <c r="C117" s="94">
        <v>47599</v>
      </c>
      <c r="D117" t="s">
        <v>8</v>
      </c>
      <c r="E117" s="60" t="s">
        <v>20</v>
      </c>
    </row>
    <row r="118" spans="1:7" x14ac:dyDescent="0.2">
      <c r="A118">
        <f t="shared" si="4"/>
        <v>17</v>
      </c>
      <c r="B118" s="60" t="s">
        <v>22</v>
      </c>
      <c r="C118" s="94">
        <v>47600</v>
      </c>
      <c r="D118" t="s">
        <v>8</v>
      </c>
      <c r="E118" s="60" t="s">
        <v>22</v>
      </c>
    </row>
    <row r="119" spans="1:7" x14ac:dyDescent="0.2">
      <c r="A119">
        <f t="shared" si="4"/>
        <v>17</v>
      </c>
      <c r="B119" s="60" t="s">
        <v>9</v>
      </c>
      <c r="C119" s="94">
        <v>47601</v>
      </c>
      <c r="D119" t="s">
        <v>8</v>
      </c>
      <c r="E119" s="60" t="s">
        <v>9</v>
      </c>
    </row>
    <row r="120" spans="1:7" x14ac:dyDescent="0.2">
      <c r="A120">
        <f t="shared" si="4"/>
        <v>18</v>
      </c>
      <c r="B120" s="60" t="s">
        <v>7</v>
      </c>
      <c r="C120" s="94">
        <v>47602</v>
      </c>
      <c r="D120" t="s">
        <v>8</v>
      </c>
      <c r="E120" s="60" t="s">
        <v>7</v>
      </c>
    </row>
    <row r="121" spans="1:7" x14ac:dyDescent="0.2">
      <c r="A121">
        <f t="shared" si="4"/>
        <v>18</v>
      </c>
      <c r="B121" s="60" t="s">
        <v>14</v>
      </c>
      <c r="C121" s="94">
        <v>47603</v>
      </c>
      <c r="D121" t="s">
        <v>8</v>
      </c>
      <c r="E121" s="60" t="s">
        <v>14</v>
      </c>
    </row>
    <row r="122" spans="1:7" x14ac:dyDescent="0.2">
      <c r="A122">
        <f t="shared" si="4"/>
        <v>18</v>
      </c>
      <c r="B122" s="60" t="s">
        <v>16</v>
      </c>
      <c r="C122" s="94">
        <v>47604</v>
      </c>
      <c r="D122" t="s">
        <v>8</v>
      </c>
      <c r="E122" s="60" t="s">
        <v>9</v>
      </c>
      <c r="F122" s="84" t="s">
        <v>45</v>
      </c>
    </row>
    <row r="123" spans="1:7" x14ac:dyDescent="0.2">
      <c r="A123">
        <f t="shared" si="4"/>
        <v>18</v>
      </c>
      <c r="B123" s="60" t="s">
        <v>18</v>
      </c>
      <c r="C123" s="94">
        <v>47605</v>
      </c>
      <c r="D123" t="s">
        <v>8</v>
      </c>
      <c r="E123" s="60" t="s">
        <v>18</v>
      </c>
    </row>
    <row r="124" spans="1:7" x14ac:dyDescent="0.2">
      <c r="A124">
        <f t="shared" si="4"/>
        <v>18</v>
      </c>
      <c r="B124" s="60" t="s">
        <v>20</v>
      </c>
      <c r="C124" s="94">
        <v>47606</v>
      </c>
      <c r="D124" t="s">
        <v>8</v>
      </c>
      <c r="E124" s="60" t="s">
        <v>20</v>
      </c>
    </row>
    <row r="125" spans="1:7" x14ac:dyDescent="0.2">
      <c r="A125">
        <f t="shared" si="4"/>
        <v>18</v>
      </c>
      <c r="B125" s="60" t="s">
        <v>22</v>
      </c>
      <c r="C125" s="94">
        <v>47607</v>
      </c>
      <c r="D125" t="s">
        <v>8</v>
      </c>
      <c r="E125" s="60" t="s">
        <v>22</v>
      </c>
    </row>
    <row r="126" spans="1:7" x14ac:dyDescent="0.2">
      <c r="A126">
        <f t="shared" si="4"/>
        <v>18</v>
      </c>
      <c r="B126" s="60" t="s">
        <v>9</v>
      </c>
      <c r="C126" s="94">
        <v>47608</v>
      </c>
      <c r="D126" t="s">
        <v>8</v>
      </c>
      <c r="E126" s="60" t="s">
        <v>9</v>
      </c>
    </row>
    <row r="127" spans="1:7" x14ac:dyDescent="0.2">
      <c r="A127">
        <f t="shared" si="4"/>
        <v>19</v>
      </c>
      <c r="B127" s="60" t="s">
        <v>7</v>
      </c>
      <c r="C127" s="94">
        <v>47609</v>
      </c>
      <c r="D127" t="s">
        <v>8</v>
      </c>
      <c r="E127" s="60" t="s">
        <v>7</v>
      </c>
    </row>
    <row r="128" spans="1:7" x14ac:dyDescent="0.2">
      <c r="A128">
        <f t="shared" si="4"/>
        <v>19</v>
      </c>
      <c r="B128" s="60" t="s">
        <v>14</v>
      </c>
      <c r="C128" s="94">
        <v>47610</v>
      </c>
      <c r="D128" t="s">
        <v>8</v>
      </c>
      <c r="E128" s="60" t="s">
        <v>14</v>
      </c>
    </row>
    <row r="129" spans="1:6" x14ac:dyDescent="0.2">
      <c r="A129">
        <f t="shared" si="4"/>
        <v>19</v>
      </c>
      <c r="B129" s="60" t="s">
        <v>16</v>
      </c>
      <c r="C129" s="94">
        <v>47611</v>
      </c>
      <c r="D129" t="s">
        <v>8</v>
      </c>
      <c r="E129" s="60" t="s">
        <v>16</v>
      </c>
    </row>
    <row r="130" spans="1:6" x14ac:dyDescent="0.2">
      <c r="A130">
        <f t="shared" si="4"/>
        <v>19</v>
      </c>
      <c r="B130" s="60" t="s">
        <v>18</v>
      </c>
      <c r="C130" s="94">
        <v>47612</v>
      </c>
      <c r="D130" t="s">
        <v>8</v>
      </c>
      <c r="E130" s="60" t="s">
        <v>18</v>
      </c>
    </row>
    <row r="131" spans="1:6" x14ac:dyDescent="0.2">
      <c r="A131">
        <f t="shared" ref="A131:A194" si="5">WEEKNUM(C131,21)</f>
        <v>19</v>
      </c>
      <c r="B131" s="60" t="s">
        <v>20</v>
      </c>
      <c r="C131" s="94">
        <v>47613</v>
      </c>
      <c r="D131" t="s">
        <v>8</v>
      </c>
      <c r="E131" s="60" t="s">
        <v>20</v>
      </c>
    </row>
    <row r="132" spans="1:6" x14ac:dyDescent="0.2">
      <c r="A132">
        <f t="shared" si="5"/>
        <v>19</v>
      </c>
      <c r="B132" s="60" t="s">
        <v>22</v>
      </c>
      <c r="C132" s="94">
        <v>47614</v>
      </c>
      <c r="D132" t="s">
        <v>8</v>
      </c>
      <c r="E132" s="60" t="s">
        <v>22</v>
      </c>
    </row>
    <row r="133" spans="1:6" x14ac:dyDescent="0.2">
      <c r="A133">
        <f t="shared" si="5"/>
        <v>19</v>
      </c>
      <c r="B133" s="60" t="s">
        <v>9</v>
      </c>
      <c r="C133" s="94">
        <v>47615</v>
      </c>
      <c r="D133" t="s">
        <v>8</v>
      </c>
      <c r="E133" s="60" t="s">
        <v>9</v>
      </c>
    </row>
    <row r="134" spans="1:6" x14ac:dyDescent="0.2">
      <c r="A134">
        <f t="shared" si="5"/>
        <v>20</v>
      </c>
      <c r="B134" s="60" t="s">
        <v>7</v>
      </c>
      <c r="C134" s="94">
        <v>47616</v>
      </c>
      <c r="D134" t="s">
        <v>8</v>
      </c>
      <c r="E134" s="60" t="s">
        <v>7</v>
      </c>
      <c r="F134" s="60"/>
    </row>
    <row r="135" spans="1:6" x14ac:dyDescent="0.2">
      <c r="A135">
        <f t="shared" si="5"/>
        <v>20</v>
      </c>
      <c r="B135" s="60" t="s">
        <v>14</v>
      </c>
      <c r="C135" s="94">
        <v>47617</v>
      </c>
      <c r="D135" t="s">
        <v>8</v>
      </c>
      <c r="E135" s="60" t="s">
        <v>14</v>
      </c>
    </row>
    <row r="136" spans="1:6" x14ac:dyDescent="0.2">
      <c r="A136">
        <f t="shared" si="5"/>
        <v>20</v>
      </c>
      <c r="B136" s="60" t="s">
        <v>16</v>
      </c>
      <c r="C136" s="94">
        <v>47618</v>
      </c>
      <c r="D136" t="s">
        <v>8</v>
      </c>
      <c r="E136" s="60" t="s">
        <v>16</v>
      </c>
    </row>
    <row r="137" spans="1:6" x14ac:dyDescent="0.2">
      <c r="A137">
        <f t="shared" si="5"/>
        <v>20</v>
      </c>
      <c r="B137" s="60" t="s">
        <v>18</v>
      </c>
      <c r="C137" s="94">
        <v>47619</v>
      </c>
      <c r="D137" t="s">
        <v>8</v>
      </c>
      <c r="E137" s="60" t="s">
        <v>18</v>
      </c>
    </row>
    <row r="138" spans="1:6" x14ac:dyDescent="0.2">
      <c r="A138">
        <f t="shared" si="5"/>
        <v>20</v>
      </c>
      <c r="B138" s="60" t="s">
        <v>20</v>
      </c>
      <c r="C138" s="94">
        <v>47620</v>
      </c>
      <c r="D138" t="s">
        <v>8</v>
      </c>
      <c r="E138" s="60" t="s">
        <v>22</v>
      </c>
      <c r="F138" s="84" t="s">
        <v>47</v>
      </c>
    </row>
    <row r="139" spans="1:6" x14ac:dyDescent="0.2">
      <c r="A139">
        <f t="shared" si="5"/>
        <v>20</v>
      </c>
      <c r="B139" s="60" t="s">
        <v>22</v>
      </c>
      <c r="C139" s="94">
        <v>47621</v>
      </c>
      <c r="D139" t="s">
        <v>8</v>
      </c>
      <c r="E139" s="60" t="s">
        <v>22</v>
      </c>
    </row>
    <row r="140" spans="1:6" x14ac:dyDescent="0.2">
      <c r="A140">
        <f t="shared" si="5"/>
        <v>20</v>
      </c>
      <c r="B140" s="60" t="s">
        <v>9</v>
      </c>
      <c r="C140" s="94">
        <v>47622</v>
      </c>
      <c r="D140" t="s">
        <v>8</v>
      </c>
      <c r="E140" s="60" t="s">
        <v>9</v>
      </c>
    </row>
    <row r="141" spans="1:6" x14ac:dyDescent="0.2">
      <c r="A141">
        <f t="shared" si="5"/>
        <v>21</v>
      </c>
      <c r="B141" s="60" t="s">
        <v>7</v>
      </c>
      <c r="C141" s="94">
        <v>47623</v>
      </c>
      <c r="D141" t="s">
        <v>8</v>
      </c>
      <c r="E141" s="60" t="s">
        <v>7</v>
      </c>
    </row>
    <row r="142" spans="1:6" x14ac:dyDescent="0.2">
      <c r="A142">
        <f t="shared" si="5"/>
        <v>21</v>
      </c>
      <c r="B142" s="60" t="s">
        <v>14</v>
      </c>
      <c r="C142" s="94">
        <v>47624</v>
      </c>
      <c r="D142" t="s">
        <v>8</v>
      </c>
      <c r="E142" s="60" t="s">
        <v>14</v>
      </c>
    </row>
    <row r="143" spans="1:6" x14ac:dyDescent="0.2">
      <c r="A143">
        <f t="shared" si="5"/>
        <v>21</v>
      </c>
      <c r="B143" s="60" t="s">
        <v>16</v>
      </c>
      <c r="C143" s="94">
        <v>47625</v>
      </c>
      <c r="D143" t="s">
        <v>8</v>
      </c>
      <c r="E143" s="60" t="s">
        <v>16</v>
      </c>
      <c r="F143" s="60"/>
    </row>
    <row r="144" spans="1:6" x14ac:dyDescent="0.2">
      <c r="A144">
        <f t="shared" si="5"/>
        <v>21</v>
      </c>
      <c r="B144" s="60" t="s">
        <v>18</v>
      </c>
      <c r="C144" s="94">
        <v>47626</v>
      </c>
      <c r="D144" t="s">
        <v>8</v>
      </c>
      <c r="E144" s="60" t="s">
        <v>18</v>
      </c>
      <c r="F144" s="60"/>
    </row>
    <row r="145" spans="1:6" x14ac:dyDescent="0.2">
      <c r="A145">
        <f t="shared" si="5"/>
        <v>21</v>
      </c>
      <c r="B145" s="60" t="s">
        <v>20</v>
      </c>
      <c r="C145" s="94">
        <v>47627</v>
      </c>
      <c r="D145" t="s">
        <v>8</v>
      </c>
      <c r="E145" s="60" t="s">
        <v>20</v>
      </c>
      <c r="F145" s="60"/>
    </row>
    <row r="146" spans="1:6" x14ac:dyDescent="0.2">
      <c r="A146">
        <f t="shared" si="5"/>
        <v>21</v>
      </c>
      <c r="B146" s="60" t="s">
        <v>22</v>
      </c>
      <c r="C146" s="94">
        <v>47628</v>
      </c>
      <c r="D146" t="s">
        <v>8</v>
      </c>
      <c r="E146" s="60" t="s">
        <v>22</v>
      </c>
    </row>
    <row r="147" spans="1:6" x14ac:dyDescent="0.2">
      <c r="A147">
        <f t="shared" si="5"/>
        <v>21</v>
      </c>
      <c r="B147" s="60" t="s">
        <v>9</v>
      </c>
      <c r="C147" s="94">
        <v>47629</v>
      </c>
      <c r="D147" t="s">
        <v>8</v>
      </c>
      <c r="E147" s="60" t="s">
        <v>9</v>
      </c>
    </row>
    <row r="148" spans="1:6" x14ac:dyDescent="0.2">
      <c r="A148">
        <f t="shared" si="5"/>
        <v>22</v>
      </c>
      <c r="B148" s="60" t="s">
        <v>7</v>
      </c>
      <c r="C148" s="94">
        <v>47630</v>
      </c>
      <c r="D148" t="s">
        <v>8</v>
      </c>
      <c r="E148" s="60" t="s">
        <v>7</v>
      </c>
    </row>
    <row r="149" spans="1:6" x14ac:dyDescent="0.2">
      <c r="A149">
        <f t="shared" si="5"/>
        <v>22</v>
      </c>
      <c r="B149" s="60" t="s">
        <v>14</v>
      </c>
      <c r="C149" s="94">
        <v>47631</v>
      </c>
      <c r="D149" t="s">
        <v>8</v>
      </c>
      <c r="E149" s="60" t="s">
        <v>14</v>
      </c>
    </row>
    <row r="150" spans="1:6" x14ac:dyDescent="0.2">
      <c r="A150">
        <f t="shared" si="5"/>
        <v>22</v>
      </c>
      <c r="B150" s="60" t="s">
        <v>16</v>
      </c>
      <c r="C150" s="94">
        <v>47632</v>
      </c>
      <c r="D150" t="s">
        <v>8</v>
      </c>
      <c r="E150" s="60" t="s">
        <v>16</v>
      </c>
    </row>
    <row r="151" spans="1:6" x14ac:dyDescent="0.2">
      <c r="A151">
        <f t="shared" si="5"/>
        <v>22</v>
      </c>
      <c r="B151" s="60" t="s">
        <v>18</v>
      </c>
      <c r="C151" s="94">
        <v>47633</v>
      </c>
      <c r="D151" t="s">
        <v>8</v>
      </c>
      <c r="E151" s="60" t="s">
        <v>9</v>
      </c>
      <c r="F151" s="87" t="s">
        <v>46</v>
      </c>
    </row>
    <row r="152" spans="1:6" x14ac:dyDescent="0.2">
      <c r="A152">
        <f t="shared" si="5"/>
        <v>22</v>
      </c>
      <c r="B152" s="60" t="s">
        <v>20</v>
      </c>
      <c r="C152" s="94">
        <v>47634</v>
      </c>
      <c r="D152" t="s">
        <v>8</v>
      </c>
      <c r="E152" s="60" t="s">
        <v>20</v>
      </c>
    </row>
    <row r="153" spans="1:6" x14ac:dyDescent="0.2">
      <c r="A153">
        <f t="shared" si="5"/>
        <v>22</v>
      </c>
      <c r="B153" s="60" t="s">
        <v>22</v>
      </c>
      <c r="C153" s="94">
        <v>47635</v>
      </c>
      <c r="D153" t="s">
        <v>8</v>
      </c>
      <c r="E153" s="60" t="s">
        <v>22</v>
      </c>
    </row>
    <row r="154" spans="1:6" x14ac:dyDescent="0.2">
      <c r="A154">
        <f t="shared" si="5"/>
        <v>22</v>
      </c>
      <c r="B154" s="60" t="s">
        <v>9</v>
      </c>
      <c r="C154" s="94">
        <v>47636</v>
      </c>
      <c r="D154" t="s">
        <v>8</v>
      </c>
      <c r="E154" s="60" t="s">
        <v>9</v>
      </c>
    </row>
    <row r="155" spans="1:6" x14ac:dyDescent="0.2">
      <c r="A155">
        <f t="shared" si="5"/>
        <v>23</v>
      </c>
      <c r="B155" s="60" t="s">
        <v>7</v>
      </c>
      <c r="C155" s="94">
        <v>47637</v>
      </c>
      <c r="D155" t="s">
        <v>8</v>
      </c>
      <c r="E155" s="60" t="s">
        <v>7</v>
      </c>
    </row>
    <row r="156" spans="1:6" x14ac:dyDescent="0.2">
      <c r="A156">
        <f t="shared" si="5"/>
        <v>23</v>
      </c>
      <c r="B156" s="60" t="s">
        <v>14</v>
      </c>
      <c r="C156" s="94">
        <v>47638</v>
      </c>
      <c r="D156" t="s">
        <v>8</v>
      </c>
      <c r="E156" s="60" t="s">
        <v>14</v>
      </c>
    </row>
    <row r="157" spans="1:6" x14ac:dyDescent="0.2">
      <c r="A157">
        <f t="shared" si="5"/>
        <v>23</v>
      </c>
      <c r="B157" s="60" t="s">
        <v>16</v>
      </c>
      <c r="C157" s="94">
        <v>47639</v>
      </c>
      <c r="D157" t="s">
        <v>8</v>
      </c>
      <c r="E157" s="60" t="s">
        <v>16</v>
      </c>
    </row>
    <row r="158" spans="1:6" x14ac:dyDescent="0.2">
      <c r="A158">
        <f t="shared" si="5"/>
        <v>23</v>
      </c>
      <c r="B158" s="60" t="s">
        <v>18</v>
      </c>
      <c r="C158" s="94">
        <v>47640</v>
      </c>
      <c r="D158" t="s">
        <v>8</v>
      </c>
      <c r="E158" s="60" t="s">
        <v>18</v>
      </c>
    </row>
    <row r="159" spans="1:6" x14ac:dyDescent="0.2">
      <c r="A159">
        <f t="shared" si="5"/>
        <v>23</v>
      </c>
      <c r="B159" s="60" t="s">
        <v>20</v>
      </c>
      <c r="C159" s="94">
        <v>47641</v>
      </c>
      <c r="D159" t="s">
        <v>8</v>
      </c>
      <c r="E159" s="60" t="s">
        <v>20</v>
      </c>
    </row>
    <row r="160" spans="1:6" x14ac:dyDescent="0.2">
      <c r="A160">
        <f t="shared" si="5"/>
        <v>23</v>
      </c>
      <c r="B160" s="60" t="s">
        <v>22</v>
      </c>
      <c r="C160" s="94">
        <v>47642</v>
      </c>
      <c r="D160" t="s">
        <v>8</v>
      </c>
      <c r="E160" s="60" t="s">
        <v>22</v>
      </c>
      <c r="F160" s="60" t="s">
        <v>48</v>
      </c>
    </row>
    <row r="161" spans="1:6" x14ac:dyDescent="0.2">
      <c r="A161">
        <f t="shared" si="5"/>
        <v>23</v>
      </c>
      <c r="B161" s="60" t="s">
        <v>9</v>
      </c>
      <c r="C161" s="94">
        <v>47643</v>
      </c>
      <c r="D161" t="s">
        <v>8</v>
      </c>
      <c r="E161" s="60" t="s">
        <v>9</v>
      </c>
      <c r="F161" s="88" t="s">
        <v>49</v>
      </c>
    </row>
    <row r="162" spans="1:6" x14ac:dyDescent="0.2">
      <c r="A162">
        <f t="shared" si="5"/>
        <v>24</v>
      </c>
      <c r="B162" s="60" t="s">
        <v>7</v>
      </c>
      <c r="C162" s="94">
        <v>47644</v>
      </c>
      <c r="D162" t="s">
        <v>8</v>
      </c>
      <c r="E162" s="60" t="s">
        <v>9</v>
      </c>
      <c r="F162" s="88" t="s">
        <v>50</v>
      </c>
    </row>
    <row r="163" spans="1:6" x14ac:dyDescent="0.2">
      <c r="A163">
        <f t="shared" si="5"/>
        <v>24</v>
      </c>
      <c r="B163" s="60" t="s">
        <v>14</v>
      </c>
      <c r="C163" s="94">
        <v>47645</v>
      </c>
      <c r="D163" t="s">
        <v>8</v>
      </c>
      <c r="E163" s="60" t="s">
        <v>14</v>
      </c>
    </row>
    <row r="164" spans="1:6" x14ac:dyDescent="0.2">
      <c r="A164">
        <f t="shared" si="5"/>
        <v>24</v>
      </c>
      <c r="B164" s="60" t="s">
        <v>16</v>
      </c>
      <c r="C164" s="94">
        <v>47646</v>
      </c>
      <c r="D164" t="s">
        <v>8</v>
      </c>
      <c r="E164" s="60" t="s">
        <v>16</v>
      </c>
    </row>
    <row r="165" spans="1:6" x14ac:dyDescent="0.2">
      <c r="A165">
        <f t="shared" si="5"/>
        <v>24</v>
      </c>
      <c r="B165" s="60" t="s">
        <v>18</v>
      </c>
      <c r="C165" s="94">
        <v>47647</v>
      </c>
      <c r="D165" t="s">
        <v>8</v>
      </c>
      <c r="E165" s="60" t="s">
        <v>18</v>
      </c>
    </row>
    <row r="166" spans="1:6" x14ac:dyDescent="0.2">
      <c r="A166">
        <f t="shared" si="5"/>
        <v>24</v>
      </c>
      <c r="B166" s="60" t="s">
        <v>20</v>
      </c>
      <c r="C166" s="94">
        <v>47648</v>
      </c>
      <c r="D166" t="s">
        <v>8</v>
      </c>
      <c r="E166" s="60" t="s">
        <v>20</v>
      </c>
    </row>
    <row r="167" spans="1:6" x14ac:dyDescent="0.2">
      <c r="A167">
        <f t="shared" si="5"/>
        <v>24</v>
      </c>
      <c r="B167" s="60" t="s">
        <v>22</v>
      </c>
      <c r="C167" s="94">
        <v>47649</v>
      </c>
      <c r="D167" t="s">
        <v>8</v>
      </c>
      <c r="E167" s="60" t="s">
        <v>22</v>
      </c>
    </row>
    <row r="168" spans="1:6" x14ac:dyDescent="0.2">
      <c r="A168">
        <f t="shared" si="5"/>
        <v>24</v>
      </c>
      <c r="B168" s="60" t="s">
        <v>9</v>
      </c>
      <c r="C168" s="94">
        <v>47650</v>
      </c>
      <c r="D168" t="s">
        <v>8</v>
      </c>
      <c r="E168" s="60" t="s">
        <v>9</v>
      </c>
    </row>
    <row r="169" spans="1:6" x14ac:dyDescent="0.2">
      <c r="A169">
        <f t="shared" si="5"/>
        <v>25</v>
      </c>
      <c r="B169" s="60" t="s">
        <v>7</v>
      </c>
      <c r="C169" s="94">
        <v>47651</v>
      </c>
      <c r="D169" t="s">
        <v>8</v>
      </c>
      <c r="E169" s="60" t="s">
        <v>7</v>
      </c>
    </row>
    <row r="170" spans="1:6" x14ac:dyDescent="0.2">
      <c r="A170">
        <f t="shared" si="5"/>
        <v>25</v>
      </c>
      <c r="B170" s="60" t="s">
        <v>14</v>
      </c>
      <c r="C170" s="94">
        <v>47652</v>
      </c>
      <c r="D170" t="s">
        <v>8</v>
      </c>
      <c r="E170" s="60" t="s">
        <v>14</v>
      </c>
    </row>
    <row r="171" spans="1:6" x14ac:dyDescent="0.2">
      <c r="A171">
        <f t="shared" si="5"/>
        <v>25</v>
      </c>
      <c r="B171" s="60" t="s">
        <v>16</v>
      </c>
      <c r="C171" s="94">
        <v>47653</v>
      </c>
      <c r="D171" t="s">
        <v>8</v>
      </c>
      <c r="E171" s="60" t="s">
        <v>16</v>
      </c>
    </row>
    <row r="172" spans="1:6" x14ac:dyDescent="0.2">
      <c r="A172">
        <f t="shared" si="5"/>
        <v>25</v>
      </c>
      <c r="B172" s="60" t="s">
        <v>18</v>
      </c>
      <c r="C172" s="94">
        <v>47654</v>
      </c>
      <c r="D172" t="s">
        <v>8</v>
      </c>
      <c r="E172" s="60" t="s">
        <v>18</v>
      </c>
    </row>
    <row r="173" spans="1:6" x14ac:dyDescent="0.2">
      <c r="A173">
        <f t="shared" si="5"/>
        <v>25</v>
      </c>
      <c r="B173" s="60" t="s">
        <v>20</v>
      </c>
      <c r="C173" s="94">
        <v>47655</v>
      </c>
      <c r="D173" t="s">
        <v>8</v>
      </c>
      <c r="E173" s="60" t="s">
        <v>20</v>
      </c>
    </row>
    <row r="174" spans="1:6" x14ac:dyDescent="0.2">
      <c r="A174">
        <f t="shared" si="5"/>
        <v>25</v>
      </c>
      <c r="B174" s="60" t="s">
        <v>22</v>
      </c>
      <c r="C174" s="94">
        <v>47656</v>
      </c>
      <c r="D174" t="s">
        <v>8</v>
      </c>
      <c r="E174" s="60" t="s">
        <v>22</v>
      </c>
      <c r="F174" s="60"/>
    </row>
    <row r="175" spans="1:6" x14ac:dyDescent="0.2">
      <c r="A175">
        <f t="shared" si="5"/>
        <v>25</v>
      </c>
      <c r="B175" s="60" t="s">
        <v>9</v>
      </c>
      <c r="C175" s="94">
        <v>47657</v>
      </c>
      <c r="D175" s="60" t="s">
        <v>8</v>
      </c>
      <c r="E175" s="60" t="s">
        <v>9</v>
      </c>
    </row>
    <row r="176" spans="1:6" x14ac:dyDescent="0.2">
      <c r="A176">
        <f t="shared" si="5"/>
        <v>26</v>
      </c>
      <c r="B176" s="60" t="s">
        <v>7</v>
      </c>
      <c r="C176" s="94">
        <v>47658</v>
      </c>
      <c r="D176" s="60" t="s">
        <v>26</v>
      </c>
      <c r="E176" s="60" t="s">
        <v>7</v>
      </c>
      <c r="F176" s="60" t="s">
        <v>51</v>
      </c>
    </row>
    <row r="177" spans="1:6" x14ac:dyDescent="0.2">
      <c r="A177">
        <f t="shared" si="5"/>
        <v>26</v>
      </c>
      <c r="B177" s="60" t="s">
        <v>14</v>
      </c>
      <c r="C177" s="94">
        <v>47659</v>
      </c>
      <c r="D177" s="60" t="s">
        <v>26</v>
      </c>
      <c r="E177" s="60" t="s">
        <v>14</v>
      </c>
      <c r="F177" s="60" t="s">
        <v>51</v>
      </c>
    </row>
    <row r="178" spans="1:6" x14ac:dyDescent="0.2">
      <c r="A178">
        <f t="shared" si="5"/>
        <v>26</v>
      </c>
      <c r="B178" s="60" t="s">
        <v>16</v>
      </c>
      <c r="C178" s="94">
        <v>47660</v>
      </c>
      <c r="D178" s="60" t="s">
        <v>26</v>
      </c>
      <c r="E178" s="60" t="s">
        <v>16</v>
      </c>
      <c r="F178" s="60" t="s">
        <v>51</v>
      </c>
    </row>
    <row r="179" spans="1:6" x14ac:dyDescent="0.2">
      <c r="A179">
        <f t="shared" si="5"/>
        <v>26</v>
      </c>
      <c r="B179" s="60" t="s">
        <v>18</v>
      </c>
      <c r="C179" s="94">
        <v>47661</v>
      </c>
      <c r="D179" s="60" t="s">
        <v>26</v>
      </c>
      <c r="E179" s="60" t="s">
        <v>18</v>
      </c>
      <c r="F179" s="60" t="s">
        <v>51</v>
      </c>
    </row>
    <row r="180" spans="1:6" x14ac:dyDescent="0.2">
      <c r="A180">
        <f t="shared" si="5"/>
        <v>26</v>
      </c>
      <c r="B180" s="60" t="s">
        <v>20</v>
      </c>
      <c r="C180" s="94">
        <v>47662</v>
      </c>
      <c r="D180" t="s">
        <v>26</v>
      </c>
      <c r="E180" s="60" t="s">
        <v>20</v>
      </c>
      <c r="F180" s="60" t="s">
        <v>51</v>
      </c>
    </row>
    <row r="181" spans="1:6" x14ac:dyDescent="0.2">
      <c r="A181">
        <f t="shared" si="5"/>
        <v>26</v>
      </c>
      <c r="B181" s="60" t="s">
        <v>22</v>
      </c>
      <c r="C181" s="94">
        <v>47663</v>
      </c>
      <c r="D181" t="s">
        <v>8</v>
      </c>
      <c r="E181" s="60" t="s">
        <v>22</v>
      </c>
    </row>
    <row r="182" spans="1:6" x14ac:dyDescent="0.2">
      <c r="A182">
        <f t="shared" si="5"/>
        <v>26</v>
      </c>
      <c r="B182" s="60" t="s">
        <v>9</v>
      </c>
      <c r="C182" s="94">
        <v>47664</v>
      </c>
      <c r="D182" s="60" t="s">
        <v>8</v>
      </c>
      <c r="E182" s="60" t="s">
        <v>9</v>
      </c>
    </row>
    <row r="183" spans="1:6" x14ac:dyDescent="0.2">
      <c r="A183">
        <f t="shared" si="5"/>
        <v>27</v>
      </c>
      <c r="B183" s="60" t="s">
        <v>7</v>
      </c>
      <c r="C183" s="94">
        <v>47665</v>
      </c>
      <c r="D183" s="60" t="s">
        <v>27</v>
      </c>
      <c r="E183" s="60" t="s">
        <v>7</v>
      </c>
      <c r="F183" s="60" t="s">
        <v>52</v>
      </c>
    </row>
    <row r="184" spans="1:6" x14ac:dyDescent="0.2">
      <c r="A184">
        <f t="shared" si="5"/>
        <v>27</v>
      </c>
      <c r="B184" s="60" t="s">
        <v>14</v>
      </c>
      <c r="C184" s="94">
        <v>47666</v>
      </c>
      <c r="D184" s="60" t="s">
        <v>27</v>
      </c>
      <c r="E184" s="60" t="s">
        <v>14</v>
      </c>
      <c r="F184" s="60" t="s">
        <v>52</v>
      </c>
    </row>
    <row r="185" spans="1:6" x14ac:dyDescent="0.2">
      <c r="A185">
        <f t="shared" si="5"/>
        <v>27</v>
      </c>
      <c r="B185" s="60" t="s">
        <v>16</v>
      </c>
      <c r="C185" s="94">
        <v>47667</v>
      </c>
      <c r="D185" s="60" t="s">
        <v>27</v>
      </c>
      <c r="E185" s="60" t="s">
        <v>16</v>
      </c>
      <c r="F185" s="60" t="s">
        <v>52</v>
      </c>
    </row>
    <row r="186" spans="1:6" x14ac:dyDescent="0.2">
      <c r="A186">
        <f t="shared" si="5"/>
        <v>27</v>
      </c>
      <c r="B186" s="60" t="s">
        <v>18</v>
      </c>
      <c r="C186" s="94">
        <v>47668</v>
      </c>
      <c r="D186" s="60" t="s">
        <v>27</v>
      </c>
      <c r="E186" s="60" t="s">
        <v>18</v>
      </c>
      <c r="F186" s="60" t="s">
        <v>52</v>
      </c>
    </row>
    <row r="187" spans="1:6" x14ac:dyDescent="0.2">
      <c r="A187">
        <f t="shared" si="5"/>
        <v>27</v>
      </c>
      <c r="B187" s="60" t="s">
        <v>20</v>
      </c>
      <c r="C187" s="94">
        <v>47669</v>
      </c>
      <c r="D187" t="s">
        <v>27</v>
      </c>
      <c r="E187" s="60" t="s">
        <v>20</v>
      </c>
      <c r="F187" s="60" t="s">
        <v>52</v>
      </c>
    </row>
    <row r="188" spans="1:6" x14ac:dyDescent="0.2">
      <c r="A188">
        <f t="shared" si="5"/>
        <v>27</v>
      </c>
      <c r="B188" s="60" t="s">
        <v>22</v>
      </c>
      <c r="C188" s="94">
        <v>47670</v>
      </c>
      <c r="D188" t="s">
        <v>8</v>
      </c>
      <c r="E188" s="60" t="s">
        <v>22</v>
      </c>
      <c r="F188" s="60" t="s">
        <v>52</v>
      </c>
    </row>
    <row r="189" spans="1:6" x14ac:dyDescent="0.2">
      <c r="A189">
        <f t="shared" si="5"/>
        <v>27</v>
      </c>
      <c r="B189" s="60" t="s">
        <v>9</v>
      </c>
      <c r="C189" s="94">
        <v>47671</v>
      </c>
      <c r="D189" s="60" t="s">
        <v>8</v>
      </c>
      <c r="E189" s="60" t="s">
        <v>9</v>
      </c>
      <c r="F189" s="60" t="s">
        <v>52</v>
      </c>
    </row>
    <row r="190" spans="1:6" x14ac:dyDescent="0.2">
      <c r="A190">
        <f t="shared" si="5"/>
        <v>28</v>
      </c>
      <c r="B190" s="60" t="s">
        <v>7</v>
      </c>
      <c r="C190" s="94">
        <v>47672</v>
      </c>
      <c r="D190" s="60" t="s">
        <v>27</v>
      </c>
      <c r="E190" s="60" t="s">
        <v>7</v>
      </c>
      <c r="F190" s="60" t="s">
        <v>52</v>
      </c>
    </row>
    <row r="191" spans="1:6" x14ac:dyDescent="0.2">
      <c r="A191">
        <f t="shared" si="5"/>
        <v>28</v>
      </c>
      <c r="B191" s="60" t="s">
        <v>14</v>
      </c>
      <c r="C191" s="94">
        <v>47673</v>
      </c>
      <c r="D191" s="60" t="s">
        <v>27</v>
      </c>
      <c r="E191" s="60" t="s">
        <v>14</v>
      </c>
      <c r="F191" s="60" t="s">
        <v>52</v>
      </c>
    </row>
    <row r="192" spans="1:6" x14ac:dyDescent="0.2">
      <c r="A192">
        <f t="shared" si="5"/>
        <v>28</v>
      </c>
      <c r="B192" s="60" t="s">
        <v>16</v>
      </c>
      <c r="C192" s="94">
        <v>47674</v>
      </c>
      <c r="D192" s="60" t="s">
        <v>27</v>
      </c>
      <c r="E192" s="60" t="s">
        <v>16</v>
      </c>
      <c r="F192" s="60" t="s">
        <v>52</v>
      </c>
    </row>
    <row r="193" spans="1:6" x14ac:dyDescent="0.2">
      <c r="A193">
        <f t="shared" si="5"/>
        <v>28</v>
      </c>
      <c r="B193" s="60" t="s">
        <v>18</v>
      </c>
      <c r="C193" s="94">
        <v>47675</v>
      </c>
      <c r="D193" s="60" t="s">
        <v>27</v>
      </c>
      <c r="E193" s="60" t="s">
        <v>18</v>
      </c>
      <c r="F193" s="60" t="s">
        <v>52</v>
      </c>
    </row>
    <row r="194" spans="1:6" x14ac:dyDescent="0.2">
      <c r="A194">
        <f t="shared" si="5"/>
        <v>28</v>
      </c>
      <c r="B194" s="60" t="s">
        <v>20</v>
      </c>
      <c r="C194" s="94">
        <v>47676</v>
      </c>
      <c r="D194" t="s">
        <v>27</v>
      </c>
      <c r="E194" s="60" t="s">
        <v>20</v>
      </c>
      <c r="F194" s="60" t="s">
        <v>52</v>
      </c>
    </row>
    <row r="195" spans="1:6" x14ac:dyDescent="0.2">
      <c r="A195">
        <f t="shared" ref="A195:A258" si="6">WEEKNUM(C195,21)</f>
        <v>28</v>
      </c>
      <c r="B195" s="60" t="s">
        <v>22</v>
      </c>
      <c r="C195" s="94">
        <v>47677</v>
      </c>
      <c r="D195" t="s">
        <v>8</v>
      </c>
      <c r="E195" s="60" t="s">
        <v>22</v>
      </c>
      <c r="F195" s="60" t="s">
        <v>52</v>
      </c>
    </row>
    <row r="196" spans="1:6" x14ac:dyDescent="0.2">
      <c r="A196">
        <f t="shared" si="6"/>
        <v>28</v>
      </c>
      <c r="B196" s="60" t="s">
        <v>9</v>
      </c>
      <c r="C196" s="94">
        <v>47678</v>
      </c>
      <c r="D196" s="60" t="s">
        <v>8</v>
      </c>
      <c r="E196" s="60" t="s">
        <v>9</v>
      </c>
      <c r="F196" s="60" t="s">
        <v>52</v>
      </c>
    </row>
    <row r="197" spans="1:6" x14ac:dyDescent="0.2">
      <c r="A197">
        <f t="shared" si="6"/>
        <v>29</v>
      </c>
      <c r="B197" s="60" t="s">
        <v>7</v>
      </c>
      <c r="C197" s="94">
        <v>47679</v>
      </c>
      <c r="D197" s="60" t="s">
        <v>27</v>
      </c>
      <c r="E197" s="60" t="s">
        <v>7</v>
      </c>
      <c r="F197" s="60" t="s">
        <v>52</v>
      </c>
    </row>
    <row r="198" spans="1:6" x14ac:dyDescent="0.2">
      <c r="A198">
        <f t="shared" si="6"/>
        <v>29</v>
      </c>
      <c r="B198" s="60" t="s">
        <v>14</v>
      </c>
      <c r="C198" s="94">
        <v>47680</v>
      </c>
      <c r="D198" s="60" t="s">
        <v>27</v>
      </c>
      <c r="E198" s="60" t="s">
        <v>14</v>
      </c>
      <c r="F198" s="60" t="s">
        <v>52</v>
      </c>
    </row>
    <row r="199" spans="1:6" x14ac:dyDescent="0.2">
      <c r="A199">
        <f t="shared" si="6"/>
        <v>29</v>
      </c>
      <c r="B199" s="60" t="s">
        <v>16</v>
      </c>
      <c r="C199" s="94">
        <v>47681</v>
      </c>
      <c r="D199" s="60" t="s">
        <v>27</v>
      </c>
      <c r="E199" s="60" t="s">
        <v>16</v>
      </c>
      <c r="F199" s="60" t="s">
        <v>52</v>
      </c>
    </row>
    <row r="200" spans="1:6" x14ac:dyDescent="0.2">
      <c r="A200">
        <f t="shared" si="6"/>
        <v>29</v>
      </c>
      <c r="B200" s="60" t="s">
        <v>18</v>
      </c>
      <c r="C200" s="94">
        <v>47682</v>
      </c>
      <c r="D200" s="60" t="s">
        <v>27</v>
      </c>
      <c r="E200" s="60" t="s">
        <v>18</v>
      </c>
      <c r="F200" s="60" t="s">
        <v>52</v>
      </c>
    </row>
    <row r="201" spans="1:6" x14ac:dyDescent="0.2">
      <c r="A201">
        <f t="shared" si="6"/>
        <v>29</v>
      </c>
      <c r="B201" s="60" t="s">
        <v>20</v>
      </c>
      <c r="C201" s="94">
        <v>47683</v>
      </c>
      <c r="D201" t="s">
        <v>27</v>
      </c>
      <c r="E201" s="60" t="s">
        <v>20</v>
      </c>
      <c r="F201" s="60" t="s">
        <v>52</v>
      </c>
    </row>
    <row r="202" spans="1:6" x14ac:dyDescent="0.2">
      <c r="A202">
        <f t="shared" si="6"/>
        <v>29</v>
      </c>
      <c r="B202" s="60" t="s">
        <v>22</v>
      </c>
      <c r="C202" s="94">
        <v>47684</v>
      </c>
      <c r="D202" t="s">
        <v>8</v>
      </c>
      <c r="E202" s="60" t="s">
        <v>22</v>
      </c>
      <c r="F202" s="60" t="s">
        <v>52</v>
      </c>
    </row>
    <row r="203" spans="1:6" x14ac:dyDescent="0.2">
      <c r="A203">
        <f t="shared" si="6"/>
        <v>29</v>
      </c>
      <c r="B203" s="60" t="s">
        <v>9</v>
      </c>
      <c r="C203" s="94">
        <v>47685</v>
      </c>
      <c r="D203" s="60" t="s">
        <v>8</v>
      </c>
      <c r="E203" s="60" t="s">
        <v>9</v>
      </c>
      <c r="F203" s="60" t="s">
        <v>52</v>
      </c>
    </row>
    <row r="204" spans="1:6" x14ac:dyDescent="0.2">
      <c r="A204">
        <f t="shared" si="6"/>
        <v>30</v>
      </c>
      <c r="B204" s="60" t="s">
        <v>7</v>
      </c>
      <c r="C204" s="94">
        <v>47686</v>
      </c>
      <c r="D204" s="60" t="s">
        <v>27</v>
      </c>
      <c r="E204" s="60" t="s">
        <v>7</v>
      </c>
      <c r="F204" s="60" t="s">
        <v>52</v>
      </c>
    </row>
    <row r="205" spans="1:6" x14ac:dyDescent="0.2">
      <c r="A205">
        <f t="shared" si="6"/>
        <v>30</v>
      </c>
      <c r="B205" s="60" t="s">
        <v>14</v>
      </c>
      <c r="C205" s="94">
        <v>47687</v>
      </c>
      <c r="D205" s="60" t="s">
        <v>27</v>
      </c>
      <c r="E205" s="60" t="s">
        <v>14</v>
      </c>
      <c r="F205" s="60" t="s">
        <v>52</v>
      </c>
    </row>
    <row r="206" spans="1:6" x14ac:dyDescent="0.2">
      <c r="A206">
        <f t="shared" si="6"/>
        <v>30</v>
      </c>
      <c r="B206" s="60" t="s">
        <v>16</v>
      </c>
      <c r="C206" s="94">
        <v>47688</v>
      </c>
      <c r="D206" s="60" t="s">
        <v>27</v>
      </c>
      <c r="E206" s="60" t="s">
        <v>16</v>
      </c>
      <c r="F206" s="60" t="s">
        <v>52</v>
      </c>
    </row>
    <row r="207" spans="1:6" x14ac:dyDescent="0.2">
      <c r="A207">
        <f t="shared" si="6"/>
        <v>30</v>
      </c>
      <c r="B207" s="60" t="s">
        <v>18</v>
      </c>
      <c r="C207" s="94">
        <v>47689</v>
      </c>
      <c r="D207" s="60" t="s">
        <v>27</v>
      </c>
      <c r="E207" s="60" t="s">
        <v>18</v>
      </c>
      <c r="F207" s="60" t="s">
        <v>52</v>
      </c>
    </row>
    <row r="208" spans="1:6" x14ac:dyDescent="0.2">
      <c r="A208">
        <f t="shared" si="6"/>
        <v>30</v>
      </c>
      <c r="B208" s="60" t="s">
        <v>20</v>
      </c>
      <c r="C208" s="94">
        <v>47690</v>
      </c>
      <c r="D208" t="s">
        <v>27</v>
      </c>
      <c r="E208" s="60" t="s">
        <v>20</v>
      </c>
      <c r="F208" s="60" t="s">
        <v>52</v>
      </c>
    </row>
    <row r="209" spans="1:6" x14ac:dyDescent="0.2">
      <c r="A209">
        <f t="shared" si="6"/>
        <v>30</v>
      </c>
      <c r="B209" s="60" t="s">
        <v>22</v>
      </c>
      <c r="C209" s="94">
        <v>47691</v>
      </c>
      <c r="D209" t="s">
        <v>8</v>
      </c>
      <c r="E209" s="60" t="s">
        <v>22</v>
      </c>
      <c r="F209" s="60" t="s">
        <v>52</v>
      </c>
    </row>
    <row r="210" spans="1:6" x14ac:dyDescent="0.2">
      <c r="A210">
        <f t="shared" si="6"/>
        <v>30</v>
      </c>
      <c r="B210" s="60" t="s">
        <v>9</v>
      </c>
      <c r="C210" s="94">
        <v>47692</v>
      </c>
      <c r="D210" s="60" t="s">
        <v>8</v>
      </c>
      <c r="E210" s="60" t="s">
        <v>9</v>
      </c>
      <c r="F210" s="60" t="s">
        <v>52</v>
      </c>
    </row>
    <row r="211" spans="1:6" x14ac:dyDescent="0.2">
      <c r="A211">
        <f t="shared" si="6"/>
        <v>31</v>
      </c>
      <c r="B211" s="60" t="s">
        <v>7</v>
      </c>
      <c r="C211" s="94">
        <v>47693</v>
      </c>
      <c r="D211" s="60" t="s">
        <v>27</v>
      </c>
      <c r="E211" s="60" t="s">
        <v>7</v>
      </c>
      <c r="F211" s="60" t="s">
        <v>52</v>
      </c>
    </row>
    <row r="212" spans="1:6" x14ac:dyDescent="0.2">
      <c r="A212">
        <f t="shared" si="6"/>
        <v>31</v>
      </c>
      <c r="B212" s="60" t="s">
        <v>14</v>
      </c>
      <c r="C212" s="94">
        <v>47694</v>
      </c>
      <c r="D212" s="60" t="s">
        <v>27</v>
      </c>
      <c r="E212" s="60" t="s">
        <v>14</v>
      </c>
      <c r="F212" s="60" t="s">
        <v>52</v>
      </c>
    </row>
    <row r="213" spans="1:6" x14ac:dyDescent="0.2">
      <c r="A213">
        <f t="shared" si="6"/>
        <v>31</v>
      </c>
      <c r="B213" s="60" t="s">
        <v>16</v>
      </c>
      <c r="C213" s="94">
        <v>47695</v>
      </c>
      <c r="D213" s="60" t="s">
        <v>27</v>
      </c>
      <c r="E213" s="60" t="s">
        <v>16</v>
      </c>
      <c r="F213" s="60" t="s">
        <v>52</v>
      </c>
    </row>
    <row r="214" spans="1:6" x14ac:dyDescent="0.2">
      <c r="A214">
        <f t="shared" si="6"/>
        <v>31</v>
      </c>
      <c r="B214" s="60" t="s">
        <v>18</v>
      </c>
      <c r="C214" s="94">
        <v>47696</v>
      </c>
      <c r="D214" s="60" t="s">
        <v>27</v>
      </c>
      <c r="E214" s="60" t="s">
        <v>18</v>
      </c>
      <c r="F214" s="60" t="s">
        <v>52</v>
      </c>
    </row>
    <row r="215" spans="1:6" x14ac:dyDescent="0.2">
      <c r="A215">
        <f t="shared" si="6"/>
        <v>31</v>
      </c>
      <c r="B215" s="60" t="s">
        <v>20</v>
      </c>
      <c r="C215" s="94">
        <v>47697</v>
      </c>
      <c r="D215" t="s">
        <v>27</v>
      </c>
      <c r="E215" s="60" t="s">
        <v>20</v>
      </c>
      <c r="F215" s="60" t="s">
        <v>52</v>
      </c>
    </row>
    <row r="216" spans="1:6" x14ac:dyDescent="0.2">
      <c r="A216">
        <f t="shared" si="6"/>
        <v>31</v>
      </c>
      <c r="B216" s="60" t="s">
        <v>22</v>
      </c>
      <c r="C216" s="94">
        <v>47698</v>
      </c>
      <c r="D216" t="s">
        <v>8</v>
      </c>
      <c r="E216" s="60" t="s">
        <v>22</v>
      </c>
      <c r="F216" s="60" t="s">
        <v>52</v>
      </c>
    </row>
    <row r="217" spans="1:6" x14ac:dyDescent="0.2">
      <c r="A217">
        <f t="shared" si="6"/>
        <v>31</v>
      </c>
      <c r="B217" s="60" t="s">
        <v>9</v>
      </c>
      <c r="C217" s="94">
        <v>47699</v>
      </c>
      <c r="D217" s="60" t="s">
        <v>8</v>
      </c>
      <c r="E217" s="60" t="s">
        <v>9</v>
      </c>
      <c r="F217" s="60" t="s">
        <v>52</v>
      </c>
    </row>
    <row r="218" spans="1:6" x14ac:dyDescent="0.2">
      <c r="A218">
        <f t="shared" si="6"/>
        <v>32</v>
      </c>
      <c r="B218" s="60" t="s">
        <v>7</v>
      </c>
      <c r="C218" s="94">
        <v>47700</v>
      </c>
      <c r="D218" s="60" t="s">
        <v>27</v>
      </c>
      <c r="E218" s="60" t="s">
        <v>7</v>
      </c>
      <c r="F218" s="60" t="s">
        <v>52</v>
      </c>
    </row>
    <row r="219" spans="1:6" x14ac:dyDescent="0.2">
      <c r="A219">
        <f t="shared" si="6"/>
        <v>32</v>
      </c>
      <c r="B219" s="60" t="s">
        <v>14</v>
      </c>
      <c r="C219" s="94">
        <v>47701</v>
      </c>
      <c r="D219" s="60" t="s">
        <v>27</v>
      </c>
      <c r="E219" s="60" t="s">
        <v>14</v>
      </c>
      <c r="F219" s="60" t="s">
        <v>52</v>
      </c>
    </row>
    <row r="220" spans="1:6" x14ac:dyDescent="0.2">
      <c r="A220">
        <f t="shared" si="6"/>
        <v>32</v>
      </c>
      <c r="B220" s="60" t="s">
        <v>16</v>
      </c>
      <c r="C220" s="94">
        <v>47702</v>
      </c>
      <c r="D220" s="60" t="s">
        <v>27</v>
      </c>
      <c r="E220" s="60" t="s">
        <v>16</v>
      </c>
      <c r="F220" s="60" t="s">
        <v>52</v>
      </c>
    </row>
    <row r="221" spans="1:6" x14ac:dyDescent="0.2">
      <c r="A221">
        <f t="shared" si="6"/>
        <v>32</v>
      </c>
      <c r="B221" s="60" t="s">
        <v>18</v>
      </c>
      <c r="C221" s="94">
        <v>47703</v>
      </c>
      <c r="D221" s="60" t="s">
        <v>27</v>
      </c>
      <c r="E221" s="60" t="s">
        <v>18</v>
      </c>
      <c r="F221" s="60" t="s">
        <v>52</v>
      </c>
    </row>
    <row r="222" spans="1:6" x14ac:dyDescent="0.2">
      <c r="A222">
        <f t="shared" si="6"/>
        <v>32</v>
      </c>
      <c r="B222" s="60" t="s">
        <v>20</v>
      </c>
      <c r="C222" s="94">
        <v>47704</v>
      </c>
      <c r="D222" t="s">
        <v>27</v>
      </c>
      <c r="E222" s="60" t="s">
        <v>20</v>
      </c>
      <c r="F222" s="60" t="s">
        <v>52</v>
      </c>
    </row>
    <row r="223" spans="1:6" x14ac:dyDescent="0.2">
      <c r="A223">
        <f t="shared" si="6"/>
        <v>32</v>
      </c>
      <c r="B223" s="60" t="s">
        <v>22</v>
      </c>
      <c r="C223" s="94">
        <v>47705</v>
      </c>
      <c r="D223" t="s">
        <v>8</v>
      </c>
      <c r="E223" s="60" t="s">
        <v>22</v>
      </c>
      <c r="F223" s="60" t="s">
        <v>52</v>
      </c>
    </row>
    <row r="224" spans="1:6" x14ac:dyDescent="0.2">
      <c r="A224">
        <f t="shared" si="6"/>
        <v>32</v>
      </c>
      <c r="B224" s="60" t="s">
        <v>9</v>
      </c>
      <c r="C224" s="94">
        <v>47706</v>
      </c>
      <c r="D224" s="60" t="s">
        <v>8</v>
      </c>
      <c r="E224" s="60" t="s">
        <v>9</v>
      </c>
      <c r="F224" s="60" t="s">
        <v>52</v>
      </c>
    </row>
    <row r="225" spans="1:6" x14ac:dyDescent="0.2">
      <c r="A225">
        <f t="shared" si="6"/>
        <v>33</v>
      </c>
      <c r="B225" s="60" t="s">
        <v>7</v>
      </c>
      <c r="C225" s="94">
        <v>47707</v>
      </c>
      <c r="D225" s="60" t="s">
        <v>26</v>
      </c>
      <c r="E225" s="60" t="s">
        <v>7</v>
      </c>
      <c r="F225" s="60" t="s">
        <v>51</v>
      </c>
    </row>
    <row r="226" spans="1:6" x14ac:dyDescent="0.2">
      <c r="A226">
        <f t="shared" si="6"/>
        <v>33</v>
      </c>
      <c r="B226" s="60" t="s">
        <v>14</v>
      </c>
      <c r="C226" s="94">
        <v>47708</v>
      </c>
      <c r="D226" s="60" t="s">
        <v>26</v>
      </c>
      <c r="E226" s="60" t="s">
        <v>14</v>
      </c>
      <c r="F226" s="60" t="s">
        <v>51</v>
      </c>
    </row>
    <row r="227" spans="1:6" x14ac:dyDescent="0.2">
      <c r="A227">
        <f t="shared" si="6"/>
        <v>33</v>
      </c>
      <c r="B227" s="60" t="s">
        <v>16</v>
      </c>
      <c r="C227" s="94">
        <v>47709</v>
      </c>
      <c r="D227" s="60" t="s">
        <v>26</v>
      </c>
      <c r="E227" s="60" t="s">
        <v>16</v>
      </c>
      <c r="F227" s="60" t="s">
        <v>51</v>
      </c>
    </row>
    <row r="228" spans="1:6" x14ac:dyDescent="0.2">
      <c r="A228">
        <f t="shared" si="6"/>
        <v>33</v>
      </c>
      <c r="B228" s="60" t="s">
        <v>18</v>
      </c>
      <c r="C228" s="94">
        <v>47710</v>
      </c>
      <c r="D228" s="60" t="s">
        <v>26</v>
      </c>
      <c r="E228" s="60" t="s">
        <v>18</v>
      </c>
      <c r="F228" s="60" t="s">
        <v>51</v>
      </c>
    </row>
    <row r="229" spans="1:6" x14ac:dyDescent="0.2">
      <c r="A229">
        <f t="shared" si="6"/>
        <v>33</v>
      </c>
      <c r="B229" s="60" t="s">
        <v>20</v>
      </c>
      <c r="C229" s="94">
        <v>47711</v>
      </c>
      <c r="D229" s="60" t="s">
        <v>26</v>
      </c>
      <c r="E229" s="60" t="s">
        <v>20</v>
      </c>
      <c r="F229" s="60" t="s">
        <v>51</v>
      </c>
    </row>
    <row r="230" spans="1:6" x14ac:dyDescent="0.2">
      <c r="A230">
        <f t="shared" si="6"/>
        <v>33</v>
      </c>
      <c r="B230" s="60" t="s">
        <v>22</v>
      </c>
      <c r="C230" s="94">
        <v>47712</v>
      </c>
      <c r="D230" t="s">
        <v>8</v>
      </c>
      <c r="E230" s="60" t="s">
        <v>22</v>
      </c>
    </row>
    <row r="231" spans="1:6" x14ac:dyDescent="0.2">
      <c r="A231">
        <f t="shared" si="6"/>
        <v>33</v>
      </c>
      <c r="B231" s="60" t="s">
        <v>9</v>
      </c>
      <c r="C231" s="94">
        <v>47713</v>
      </c>
      <c r="D231" t="s">
        <v>8</v>
      </c>
      <c r="E231" s="60" t="s">
        <v>9</v>
      </c>
      <c r="F231" s="60"/>
    </row>
    <row r="232" spans="1:6" x14ac:dyDescent="0.2">
      <c r="A232">
        <f t="shared" si="6"/>
        <v>34</v>
      </c>
      <c r="B232" s="60" t="s">
        <v>7</v>
      </c>
      <c r="C232" s="94">
        <v>47714</v>
      </c>
      <c r="D232" t="s">
        <v>8</v>
      </c>
      <c r="E232" s="60" t="s">
        <v>7</v>
      </c>
      <c r="F232" s="60"/>
    </row>
    <row r="233" spans="1:6" x14ac:dyDescent="0.2">
      <c r="A233">
        <f t="shared" si="6"/>
        <v>34</v>
      </c>
      <c r="B233" s="60" t="s">
        <v>14</v>
      </c>
      <c r="C233" s="94">
        <v>47715</v>
      </c>
      <c r="D233" t="s">
        <v>8</v>
      </c>
      <c r="E233" s="60" t="s">
        <v>14</v>
      </c>
      <c r="F233" s="60"/>
    </row>
    <row r="234" spans="1:6" x14ac:dyDescent="0.2">
      <c r="A234">
        <f t="shared" si="6"/>
        <v>34</v>
      </c>
      <c r="B234" s="60" t="s">
        <v>16</v>
      </c>
      <c r="C234" s="94">
        <v>47716</v>
      </c>
      <c r="D234" t="s">
        <v>8</v>
      </c>
      <c r="E234" s="60" t="s">
        <v>16</v>
      </c>
      <c r="F234" s="60"/>
    </row>
    <row r="235" spans="1:6" x14ac:dyDescent="0.2">
      <c r="A235">
        <f t="shared" si="6"/>
        <v>34</v>
      </c>
      <c r="B235" s="60" t="s">
        <v>18</v>
      </c>
      <c r="C235" s="94">
        <v>47717</v>
      </c>
      <c r="D235" t="s">
        <v>8</v>
      </c>
      <c r="E235" s="60" t="s">
        <v>18</v>
      </c>
      <c r="F235" s="60"/>
    </row>
    <row r="236" spans="1:6" x14ac:dyDescent="0.2">
      <c r="A236">
        <f t="shared" si="6"/>
        <v>34</v>
      </c>
      <c r="B236" s="60" t="s">
        <v>20</v>
      </c>
      <c r="C236" s="94">
        <v>47718</v>
      </c>
      <c r="D236" t="s">
        <v>8</v>
      </c>
      <c r="E236" s="60" t="s">
        <v>20</v>
      </c>
      <c r="F236" s="60"/>
    </row>
    <row r="237" spans="1:6" x14ac:dyDescent="0.2">
      <c r="A237">
        <f t="shared" si="6"/>
        <v>34</v>
      </c>
      <c r="B237" s="60" t="s">
        <v>22</v>
      </c>
      <c r="C237" s="94">
        <v>47719</v>
      </c>
      <c r="D237" t="s">
        <v>8</v>
      </c>
      <c r="E237" s="60" t="s">
        <v>22</v>
      </c>
      <c r="F237" s="60"/>
    </row>
    <row r="238" spans="1:6" x14ac:dyDescent="0.2">
      <c r="A238">
        <f t="shared" si="6"/>
        <v>34</v>
      </c>
      <c r="B238" s="60" t="s">
        <v>9</v>
      </c>
      <c r="C238" s="94">
        <v>47720</v>
      </c>
      <c r="D238" t="s">
        <v>8</v>
      </c>
      <c r="E238" s="60" t="s">
        <v>9</v>
      </c>
      <c r="F238" s="60"/>
    </row>
    <row r="239" spans="1:6" x14ac:dyDescent="0.2">
      <c r="A239">
        <f t="shared" si="6"/>
        <v>35</v>
      </c>
      <c r="B239" s="60" t="s">
        <v>7</v>
      </c>
      <c r="C239" s="94">
        <v>47721</v>
      </c>
      <c r="D239" t="s">
        <v>8</v>
      </c>
      <c r="E239" s="60" t="s">
        <v>7</v>
      </c>
      <c r="F239" s="60"/>
    </row>
    <row r="240" spans="1:6" x14ac:dyDescent="0.2">
      <c r="A240">
        <f t="shared" si="6"/>
        <v>35</v>
      </c>
      <c r="B240" s="60" t="s">
        <v>14</v>
      </c>
      <c r="C240" s="94">
        <v>47722</v>
      </c>
      <c r="D240" t="s">
        <v>8</v>
      </c>
      <c r="E240" s="60" t="s">
        <v>14</v>
      </c>
      <c r="F240" s="60"/>
    </row>
    <row r="241" spans="1:6" x14ac:dyDescent="0.2">
      <c r="A241">
        <f t="shared" si="6"/>
        <v>35</v>
      </c>
      <c r="B241" s="60" t="s">
        <v>16</v>
      </c>
      <c r="C241" s="94">
        <v>47723</v>
      </c>
      <c r="D241" t="s">
        <v>8</v>
      </c>
      <c r="E241" s="60" t="s">
        <v>16</v>
      </c>
      <c r="F241" s="60"/>
    </row>
    <row r="242" spans="1:6" x14ac:dyDescent="0.2">
      <c r="A242">
        <f t="shared" si="6"/>
        <v>35</v>
      </c>
      <c r="B242" s="60" t="s">
        <v>18</v>
      </c>
      <c r="C242" s="94">
        <v>47724</v>
      </c>
      <c r="D242" t="s">
        <v>8</v>
      </c>
      <c r="E242" s="60" t="s">
        <v>18</v>
      </c>
      <c r="F242" s="60"/>
    </row>
    <row r="243" spans="1:6" x14ac:dyDescent="0.2">
      <c r="A243">
        <f t="shared" si="6"/>
        <v>35</v>
      </c>
      <c r="B243" s="60" t="s">
        <v>20</v>
      </c>
      <c r="C243" s="94">
        <v>47725</v>
      </c>
      <c r="D243" t="s">
        <v>8</v>
      </c>
      <c r="E243" s="60" t="s">
        <v>20</v>
      </c>
      <c r="F243" s="60"/>
    </row>
    <row r="244" spans="1:6" x14ac:dyDescent="0.2">
      <c r="A244">
        <f t="shared" si="6"/>
        <v>35</v>
      </c>
      <c r="B244" s="60" t="s">
        <v>22</v>
      </c>
      <c r="C244" s="94">
        <v>47726</v>
      </c>
      <c r="D244" t="s">
        <v>8</v>
      </c>
      <c r="E244" s="60" t="s">
        <v>22</v>
      </c>
      <c r="F244" s="60"/>
    </row>
    <row r="245" spans="1:6" x14ac:dyDescent="0.2">
      <c r="A245">
        <f t="shared" si="6"/>
        <v>35</v>
      </c>
      <c r="B245" s="60" t="s">
        <v>9</v>
      </c>
      <c r="C245" s="94">
        <v>47727</v>
      </c>
      <c r="D245" t="s">
        <v>8</v>
      </c>
      <c r="E245" s="60" t="s">
        <v>9</v>
      </c>
      <c r="F245" s="60"/>
    </row>
    <row r="246" spans="1:6" x14ac:dyDescent="0.2">
      <c r="A246">
        <f t="shared" si="6"/>
        <v>36</v>
      </c>
      <c r="B246" s="60" t="s">
        <v>7</v>
      </c>
      <c r="C246" s="94">
        <v>47728</v>
      </c>
      <c r="D246" t="s">
        <v>8</v>
      </c>
      <c r="E246" s="60" t="s">
        <v>7</v>
      </c>
      <c r="F246" s="60"/>
    </row>
    <row r="247" spans="1:6" x14ac:dyDescent="0.2">
      <c r="A247">
        <f t="shared" si="6"/>
        <v>36</v>
      </c>
      <c r="B247" s="60" t="s">
        <v>14</v>
      </c>
      <c r="C247" s="94">
        <v>47729</v>
      </c>
      <c r="D247" t="s">
        <v>8</v>
      </c>
      <c r="E247" s="60" t="s">
        <v>14</v>
      </c>
      <c r="F247" s="60"/>
    </row>
    <row r="248" spans="1:6" x14ac:dyDescent="0.2">
      <c r="A248">
        <f t="shared" si="6"/>
        <v>36</v>
      </c>
      <c r="B248" s="60" t="s">
        <v>16</v>
      </c>
      <c r="C248" s="94">
        <v>47730</v>
      </c>
      <c r="D248" t="s">
        <v>8</v>
      </c>
      <c r="E248" s="60" t="s">
        <v>16</v>
      </c>
      <c r="F248" s="60"/>
    </row>
    <row r="249" spans="1:6" x14ac:dyDescent="0.2">
      <c r="A249">
        <f t="shared" si="6"/>
        <v>36</v>
      </c>
      <c r="B249" s="60" t="s">
        <v>18</v>
      </c>
      <c r="C249" s="94">
        <v>47731</v>
      </c>
      <c r="D249" t="s">
        <v>8</v>
      </c>
      <c r="E249" s="60" t="s">
        <v>18</v>
      </c>
      <c r="F249" s="60"/>
    </row>
    <row r="250" spans="1:6" x14ac:dyDescent="0.2">
      <c r="A250">
        <f t="shared" si="6"/>
        <v>36</v>
      </c>
      <c r="B250" s="60" t="s">
        <v>20</v>
      </c>
      <c r="C250" s="94">
        <v>47732</v>
      </c>
      <c r="D250" t="s">
        <v>8</v>
      </c>
      <c r="E250" s="60" t="s">
        <v>20</v>
      </c>
      <c r="F250" s="60"/>
    </row>
    <row r="251" spans="1:6" x14ac:dyDescent="0.2">
      <c r="A251">
        <f t="shared" si="6"/>
        <v>36</v>
      </c>
      <c r="B251" s="60" t="s">
        <v>22</v>
      </c>
      <c r="C251" s="94">
        <v>47733</v>
      </c>
      <c r="D251" t="s">
        <v>8</v>
      </c>
      <c r="E251" s="60" t="s">
        <v>22</v>
      </c>
      <c r="F251" s="60"/>
    </row>
    <row r="252" spans="1:6" x14ac:dyDescent="0.2">
      <c r="A252">
        <f t="shared" si="6"/>
        <v>36</v>
      </c>
      <c r="B252" s="60" t="s">
        <v>9</v>
      </c>
      <c r="C252" s="94">
        <v>47734</v>
      </c>
      <c r="D252" t="s">
        <v>8</v>
      </c>
      <c r="E252" s="60" t="s">
        <v>9</v>
      </c>
      <c r="F252" s="60"/>
    </row>
    <row r="253" spans="1:6" x14ac:dyDescent="0.2">
      <c r="A253">
        <f t="shared" si="6"/>
        <v>37</v>
      </c>
      <c r="B253" s="60" t="s">
        <v>7</v>
      </c>
      <c r="C253" s="94">
        <v>47735</v>
      </c>
      <c r="D253" t="s">
        <v>8</v>
      </c>
      <c r="E253" s="60" t="s">
        <v>7</v>
      </c>
      <c r="F253" s="60"/>
    </row>
    <row r="254" spans="1:6" x14ac:dyDescent="0.2">
      <c r="A254">
        <f t="shared" si="6"/>
        <v>37</v>
      </c>
      <c r="B254" s="60" t="s">
        <v>14</v>
      </c>
      <c r="C254" s="94">
        <v>47736</v>
      </c>
      <c r="D254" t="s">
        <v>8</v>
      </c>
      <c r="E254" s="60" t="s">
        <v>14</v>
      </c>
      <c r="F254" s="60"/>
    </row>
    <row r="255" spans="1:6" x14ac:dyDescent="0.2">
      <c r="A255">
        <f t="shared" si="6"/>
        <v>37</v>
      </c>
      <c r="B255" s="60" t="s">
        <v>16</v>
      </c>
      <c r="C255" s="94">
        <v>47737</v>
      </c>
      <c r="D255" t="s">
        <v>8</v>
      </c>
      <c r="E255" s="60" t="s">
        <v>16</v>
      </c>
      <c r="F255" s="60"/>
    </row>
    <row r="256" spans="1:6" x14ac:dyDescent="0.2">
      <c r="A256">
        <f t="shared" si="6"/>
        <v>37</v>
      </c>
      <c r="B256" s="60" t="s">
        <v>18</v>
      </c>
      <c r="C256" s="94">
        <v>47738</v>
      </c>
      <c r="D256" t="s">
        <v>8</v>
      </c>
      <c r="E256" s="60" t="s">
        <v>18</v>
      </c>
      <c r="F256" s="60"/>
    </row>
    <row r="257" spans="1:6" x14ac:dyDescent="0.2">
      <c r="A257">
        <f t="shared" si="6"/>
        <v>37</v>
      </c>
      <c r="B257" s="60" t="s">
        <v>20</v>
      </c>
      <c r="C257" s="94">
        <v>47739</v>
      </c>
      <c r="D257" t="s">
        <v>8</v>
      </c>
      <c r="E257" s="60" t="s">
        <v>20</v>
      </c>
      <c r="F257" s="60"/>
    </row>
    <row r="258" spans="1:6" x14ac:dyDescent="0.2">
      <c r="A258">
        <f t="shared" si="6"/>
        <v>37</v>
      </c>
      <c r="B258" s="60" t="s">
        <v>22</v>
      </c>
      <c r="C258" s="94">
        <v>47740</v>
      </c>
      <c r="D258" t="s">
        <v>8</v>
      </c>
      <c r="E258" s="60" t="s">
        <v>22</v>
      </c>
      <c r="F258" s="60"/>
    </row>
    <row r="259" spans="1:6" x14ac:dyDescent="0.2">
      <c r="A259">
        <f t="shared" ref="A259:A322" si="7">WEEKNUM(C259,21)</f>
        <v>37</v>
      </c>
      <c r="B259" s="60" t="s">
        <v>9</v>
      </c>
      <c r="C259" s="94">
        <v>47741</v>
      </c>
      <c r="D259" t="s">
        <v>8</v>
      </c>
      <c r="E259" s="60" t="s">
        <v>9</v>
      </c>
      <c r="F259" s="60"/>
    </row>
    <row r="260" spans="1:6" x14ac:dyDescent="0.2">
      <c r="A260">
        <f t="shared" si="7"/>
        <v>38</v>
      </c>
      <c r="B260" s="60" t="s">
        <v>7</v>
      </c>
      <c r="C260" s="94">
        <v>47742</v>
      </c>
      <c r="D260" t="s">
        <v>8</v>
      </c>
      <c r="E260" s="60" t="s">
        <v>7</v>
      </c>
      <c r="F260" s="60"/>
    </row>
    <row r="261" spans="1:6" x14ac:dyDescent="0.2">
      <c r="A261">
        <f t="shared" si="7"/>
        <v>38</v>
      </c>
      <c r="B261" s="60" t="s">
        <v>14</v>
      </c>
      <c r="C261" s="94">
        <v>47743</v>
      </c>
      <c r="D261" t="s">
        <v>8</v>
      </c>
      <c r="E261" s="60" t="s">
        <v>14</v>
      </c>
      <c r="F261" s="60"/>
    </row>
    <row r="262" spans="1:6" x14ac:dyDescent="0.2">
      <c r="A262">
        <f t="shared" si="7"/>
        <v>38</v>
      </c>
      <c r="B262" s="60" t="s">
        <v>16</v>
      </c>
      <c r="C262" s="94">
        <v>47744</v>
      </c>
      <c r="D262" t="s">
        <v>8</v>
      </c>
      <c r="E262" s="60" t="s">
        <v>16</v>
      </c>
      <c r="F262" s="60"/>
    </row>
    <row r="263" spans="1:6" x14ac:dyDescent="0.2">
      <c r="A263">
        <f t="shared" si="7"/>
        <v>38</v>
      </c>
      <c r="B263" s="60" t="s">
        <v>18</v>
      </c>
      <c r="C263" s="94">
        <v>47745</v>
      </c>
      <c r="D263" t="s">
        <v>8</v>
      </c>
      <c r="E263" s="60" t="s">
        <v>18</v>
      </c>
      <c r="F263" s="60"/>
    </row>
    <row r="264" spans="1:6" x14ac:dyDescent="0.2">
      <c r="A264">
        <f t="shared" si="7"/>
        <v>38</v>
      </c>
      <c r="B264" s="60" t="s">
        <v>20</v>
      </c>
      <c r="C264" s="94">
        <v>47746</v>
      </c>
      <c r="D264" t="s">
        <v>8</v>
      </c>
      <c r="E264" s="60" t="s">
        <v>20</v>
      </c>
      <c r="F264" s="60"/>
    </row>
    <row r="265" spans="1:6" x14ac:dyDescent="0.2">
      <c r="A265">
        <f t="shared" si="7"/>
        <v>38</v>
      </c>
      <c r="B265" s="60" t="s">
        <v>22</v>
      </c>
      <c r="C265" s="94">
        <v>47747</v>
      </c>
      <c r="D265" t="s">
        <v>8</v>
      </c>
      <c r="E265" s="60" t="s">
        <v>22</v>
      </c>
      <c r="F265" s="60"/>
    </row>
    <row r="266" spans="1:6" x14ac:dyDescent="0.2">
      <c r="A266">
        <f t="shared" si="7"/>
        <v>38</v>
      </c>
      <c r="B266" s="60" t="s">
        <v>9</v>
      </c>
      <c r="C266" s="94">
        <v>47748</v>
      </c>
      <c r="D266" t="s">
        <v>8</v>
      </c>
      <c r="E266" s="60" t="s">
        <v>9</v>
      </c>
      <c r="F266" s="60"/>
    </row>
    <row r="267" spans="1:6" x14ac:dyDescent="0.2">
      <c r="A267">
        <f t="shared" si="7"/>
        <v>39</v>
      </c>
      <c r="B267" s="60" t="s">
        <v>7</v>
      </c>
      <c r="C267" s="94">
        <v>47749</v>
      </c>
      <c r="D267" t="s">
        <v>8</v>
      </c>
      <c r="E267" s="60" t="s">
        <v>7</v>
      </c>
      <c r="F267" s="60"/>
    </row>
    <row r="268" spans="1:6" x14ac:dyDescent="0.2">
      <c r="A268">
        <f t="shared" si="7"/>
        <v>39</v>
      </c>
      <c r="B268" s="60" t="s">
        <v>14</v>
      </c>
      <c r="C268" s="94">
        <v>47750</v>
      </c>
      <c r="D268" t="s">
        <v>8</v>
      </c>
      <c r="E268" s="60" t="s">
        <v>14</v>
      </c>
      <c r="F268" s="60"/>
    </row>
    <row r="269" spans="1:6" x14ac:dyDescent="0.2">
      <c r="A269">
        <f t="shared" si="7"/>
        <v>39</v>
      </c>
      <c r="B269" s="60" t="s">
        <v>16</v>
      </c>
      <c r="C269" s="94">
        <v>47751</v>
      </c>
      <c r="D269" t="s">
        <v>8</v>
      </c>
      <c r="E269" s="60" t="s">
        <v>16</v>
      </c>
      <c r="F269" s="60"/>
    </row>
    <row r="270" spans="1:6" x14ac:dyDescent="0.2">
      <c r="A270">
        <f t="shared" si="7"/>
        <v>39</v>
      </c>
      <c r="B270" s="60" t="s">
        <v>18</v>
      </c>
      <c r="C270" s="94">
        <v>47752</v>
      </c>
      <c r="D270" t="s">
        <v>8</v>
      </c>
      <c r="E270" s="60" t="s">
        <v>18</v>
      </c>
      <c r="F270" s="60"/>
    </row>
    <row r="271" spans="1:6" x14ac:dyDescent="0.2">
      <c r="A271">
        <f t="shared" si="7"/>
        <v>39</v>
      </c>
      <c r="B271" s="60" t="s">
        <v>20</v>
      </c>
      <c r="C271" s="94">
        <v>47753</v>
      </c>
      <c r="D271" t="s">
        <v>8</v>
      </c>
      <c r="E271" s="60" t="s">
        <v>20</v>
      </c>
      <c r="F271" s="60"/>
    </row>
    <row r="272" spans="1:6" x14ac:dyDescent="0.2">
      <c r="A272">
        <f t="shared" si="7"/>
        <v>39</v>
      </c>
      <c r="B272" s="60" t="s">
        <v>22</v>
      </c>
      <c r="C272" s="94">
        <v>47754</v>
      </c>
      <c r="D272" t="s">
        <v>8</v>
      </c>
      <c r="E272" s="60" t="s">
        <v>22</v>
      </c>
      <c r="F272" s="60"/>
    </row>
    <row r="273" spans="1:6" x14ac:dyDescent="0.2">
      <c r="A273">
        <f t="shared" si="7"/>
        <v>39</v>
      </c>
      <c r="B273" s="60" t="s">
        <v>9</v>
      </c>
      <c r="C273" s="94">
        <v>47755</v>
      </c>
      <c r="D273" s="60" t="s">
        <v>8</v>
      </c>
      <c r="E273" s="60" t="s">
        <v>9</v>
      </c>
    </row>
    <row r="274" spans="1:6" x14ac:dyDescent="0.2">
      <c r="A274">
        <f t="shared" si="7"/>
        <v>40</v>
      </c>
      <c r="B274" s="60" t="s">
        <v>7</v>
      </c>
      <c r="C274" s="94">
        <v>47756</v>
      </c>
      <c r="D274" s="60" t="s">
        <v>27</v>
      </c>
      <c r="E274" s="60" t="s">
        <v>7</v>
      </c>
      <c r="F274" s="60" t="s">
        <v>53</v>
      </c>
    </row>
    <row r="275" spans="1:6" x14ac:dyDescent="0.2">
      <c r="A275">
        <f t="shared" si="7"/>
        <v>40</v>
      </c>
      <c r="B275" s="60" t="s">
        <v>14</v>
      </c>
      <c r="C275" s="94">
        <v>47757</v>
      </c>
      <c r="D275" s="60" t="s">
        <v>27</v>
      </c>
      <c r="E275" s="60" t="s">
        <v>14</v>
      </c>
      <c r="F275" s="60" t="s">
        <v>53</v>
      </c>
    </row>
    <row r="276" spans="1:6" x14ac:dyDescent="0.2">
      <c r="A276">
        <f t="shared" si="7"/>
        <v>40</v>
      </c>
      <c r="B276" s="60" t="s">
        <v>16</v>
      </c>
      <c r="C276" s="94">
        <v>47758</v>
      </c>
      <c r="D276" s="60" t="s">
        <v>27</v>
      </c>
      <c r="E276" s="60" t="s">
        <v>16</v>
      </c>
      <c r="F276" s="60" t="s">
        <v>53</v>
      </c>
    </row>
    <row r="277" spans="1:6" x14ac:dyDescent="0.2">
      <c r="A277">
        <f t="shared" si="7"/>
        <v>40</v>
      </c>
      <c r="B277" s="60" t="s">
        <v>18</v>
      </c>
      <c r="C277" s="94">
        <v>47759</v>
      </c>
      <c r="D277" s="60" t="s">
        <v>27</v>
      </c>
      <c r="E277" s="60" t="s">
        <v>18</v>
      </c>
      <c r="F277" s="60" t="s">
        <v>53</v>
      </c>
    </row>
    <row r="278" spans="1:6" x14ac:dyDescent="0.2">
      <c r="A278">
        <f t="shared" si="7"/>
        <v>40</v>
      </c>
      <c r="B278" s="60" t="s">
        <v>20</v>
      </c>
      <c r="C278" s="94">
        <v>47760</v>
      </c>
      <c r="D278" s="60" t="s">
        <v>27</v>
      </c>
      <c r="E278" s="60" t="s">
        <v>20</v>
      </c>
      <c r="F278" s="60" t="s">
        <v>53</v>
      </c>
    </row>
    <row r="279" spans="1:6" x14ac:dyDescent="0.2">
      <c r="A279">
        <f t="shared" si="7"/>
        <v>40</v>
      </c>
      <c r="B279" s="60" t="s">
        <v>22</v>
      </c>
      <c r="C279" s="94">
        <v>47761</v>
      </c>
      <c r="D279" s="60" t="s">
        <v>8</v>
      </c>
      <c r="E279" s="60" t="s">
        <v>22</v>
      </c>
    </row>
    <row r="280" spans="1:6" x14ac:dyDescent="0.2">
      <c r="A280">
        <f t="shared" si="7"/>
        <v>40</v>
      </c>
      <c r="B280" s="60" t="s">
        <v>9</v>
      </c>
      <c r="C280" s="94">
        <v>47762</v>
      </c>
      <c r="D280" s="60" t="s">
        <v>8</v>
      </c>
      <c r="E280" s="60" t="s">
        <v>9</v>
      </c>
      <c r="F280" s="60"/>
    </row>
    <row r="281" spans="1:6" x14ac:dyDescent="0.2">
      <c r="A281">
        <f t="shared" si="7"/>
        <v>41</v>
      </c>
      <c r="B281" s="60" t="s">
        <v>7</v>
      </c>
      <c r="C281" s="94">
        <v>47763</v>
      </c>
      <c r="D281" s="60" t="s">
        <v>8</v>
      </c>
      <c r="E281" s="60" t="s">
        <v>7</v>
      </c>
      <c r="F281" s="60"/>
    </row>
    <row r="282" spans="1:6" x14ac:dyDescent="0.2">
      <c r="A282">
        <f t="shared" si="7"/>
        <v>41</v>
      </c>
      <c r="B282" s="60" t="s">
        <v>14</v>
      </c>
      <c r="C282" s="94">
        <v>47764</v>
      </c>
      <c r="D282" s="60" t="s">
        <v>8</v>
      </c>
      <c r="E282" s="60" t="s">
        <v>14</v>
      </c>
      <c r="F282" s="60"/>
    </row>
    <row r="283" spans="1:6" x14ac:dyDescent="0.2">
      <c r="A283">
        <f t="shared" si="7"/>
        <v>41</v>
      </c>
      <c r="B283" s="60" t="s">
        <v>16</v>
      </c>
      <c r="C283" s="94">
        <v>47765</v>
      </c>
      <c r="D283" s="60" t="s">
        <v>8</v>
      </c>
      <c r="E283" s="60" t="s">
        <v>16</v>
      </c>
      <c r="F283" s="60"/>
    </row>
    <row r="284" spans="1:6" x14ac:dyDescent="0.2">
      <c r="A284">
        <f t="shared" si="7"/>
        <v>41</v>
      </c>
      <c r="B284" s="60" t="s">
        <v>18</v>
      </c>
      <c r="C284" s="94">
        <v>47766</v>
      </c>
      <c r="D284" t="s">
        <v>8</v>
      </c>
      <c r="E284" s="60" t="s">
        <v>18</v>
      </c>
      <c r="F284" s="60"/>
    </row>
    <row r="285" spans="1:6" x14ac:dyDescent="0.2">
      <c r="A285">
        <f t="shared" si="7"/>
        <v>41</v>
      </c>
      <c r="B285" s="60" t="s">
        <v>20</v>
      </c>
      <c r="C285" s="94">
        <v>47767</v>
      </c>
      <c r="D285" t="s">
        <v>8</v>
      </c>
      <c r="E285" s="60" t="s">
        <v>20</v>
      </c>
      <c r="F285" s="60"/>
    </row>
    <row r="286" spans="1:6" x14ac:dyDescent="0.2">
      <c r="A286">
        <f t="shared" si="7"/>
        <v>41</v>
      </c>
      <c r="B286" s="60" t="s">
        <v>22</v>
      </c>
      <c r="C286" s="94">
        <v>47768</v>
      </c>
      <c r="D286" t="s">
        <v>8</v>
      </c>
      <c r="E286" s="60" t="s">
        <v>22</v>
      </c>
      <c r="F286" s="60"/>
    </row>
    <row r="287" spans="1:6" x14ac:dyDescent="0.2">
      <c r="A287">
        <f t="shared" si="7"/>
        <v>41</v>
      </c>
      <c r="B287" s="60" t="s">
        <v>9</v>
      </c>
      <c r="C287" s="94">
        <v>47769</v>
      </c>
      <c r="D287" t="s">
        <v>8</v>
      </c>
      <c r="E287" s="60" t="s">
        <v>9</v>
      </c>
      <c r="F287" s="60"/>
    </row>
    <row r="288" spans="1:6" x14ac:dyDescent="0.2">
      <c r="A288">
        <f t="shared" si="7"/>
        <v>42</v>
      </c>
      <c r="B288" s="60" t="s">
        <v>7</v>
      </c>
      <c r="C288" s="94">
        <v>47770</v>
      </c>
      <c r="D288" t="s">
        <v>8</v>
      </c>
      <c r="E288" s="60" t="s">
        <v>7</v>
      </c>
      <c r="F288" s="60"/>
    </row>
    <row r="289" spans="1:6" x14ac:dyDescent="0.2">
      <c r="A289">
        <f t="shared" si="7"/>
        <v>42</v>
      </c>
      <c r="B289" s="60" t="s">
        <v>14</v>
      </c>
      <c r="C289" s="94">
        <v>47771</v>
      </c>
      <c r="D289" t="s">
        <v>8</v>
      </c>
      <c r="E289" s="60" t="s">
        <v>14</v>
      </c>
      <c r="F289" s="60"/>
    </row>
    <row r="290" spans="1:6" x14ac:dyDescent="0.2">
      <c r="A290">
        <f t="shared" si="7"/>
        <v>42</v>
      </c>
      <c r="B290" s="60" t="s">
        <v>16</v>
      </c>
      <c r="C290" s="94">
        <v>47772</v>
      </c>
      <c r="D290" t="s">
        <v>8</v>
      </c>
      <c r="E290" s="60" t="s">
        <v>16</v>
      </c>
      <c r="F290" s="60"/>
    </row>
    <row r="291" spans="1:6" x14ac:dyDescent="0.2">
      <c r="A291">
        <f t="shared" si="7"/>
        <v>42</v>
      </c>
      <c r="B291" s="60" t="s">
        <v>18</v>
      </c>
      <c r="C291" s="94">
        <v>47773</v>
      </c>
      <c r="D291" t="s">
        <v>8</v>
      </c>
      <c r="E291" s="60" t="s">
        <v>18</v>
      </c>
      <c r="F291" s="60"/>
    </row>
    <row r="292" spans="1:6" x14ac:dyDescent="0.2">
      <c r="A292">
        <f t="shared" si="7"/>
        <v>42</v>
      </c>
      <c r="B292" s="60" t="s">
        <v>20</v>
      </c>
      <c r="C292" s="94">
        <v>47774</v>
      </c>
      <c r="D292" t="s">
        <v>8</v>
      </c>
      <c r="E292" s="60" t="s">
        <v>20</v>
      </c>
      <c r="F292" s="60"/>
    </row>
    <row r="293" spans="1:6" x14ac:dyDescent="0.2">
      <c r="A293">
        <f t="shared" si="7"/>
        <v>42</v>
      </c>
      <c r="B293" s="60" t="s">
        <v>22</v>
      </c>
      <c r="C293" s="94">
        <v>47775</v>
      </c>
      <c r="D293" t="s">
        <v>8</v>
      </c>
      <c r="E293" s="60" t="s">
        <v>22</v>
      </c>
      <c r="F293" s="60"/>
    </row>
    <row r="294" spans="1:6" x14ac:dyDescent="0.2">
      <c r="A294">
        <f t="shared" si="7"/>
        <v>42</v>
      </c>
      <c r="B294" s="60" t="s">
        <v>9</v>
      </c>
      <c r="C294" s="94">
        <v>47776</v>
      </c>
      <c r="D294" t="s">
        <v>8</v>
      </c>
      <c r="E294" s="60" t="s">
        <v>9</v>
      </c>
      <c r="F294" s="60"/>
    </row>
    <row r="295" spans="1:6" x14ac:dyDescent="0.2">
      <c r="A295">
        <f t="shared" si="7"/>
        <v>43</v>
      </c>
      <c r="B295" s="60" t="s">
        <v>7</v>
      </c>
      <c r="C295" s="94">
        <v>47777</v>
      </c>
      <c r="D295" t="s">
        <v>8</v>
      </c>
      <c r="E295" s="60" t="s">
        <v>7</v>
      </c>
      <c r="F295" s="60"/>
    </row>
    <row r="296" spans="1:6" x14ac:dyDescent="0.2">
      <c r="A296">
        <f t="shared" si="7"/>
        <v>43</v>
      </c>
      <c r="B296" s="60" t="s">
        <v>14</v>
      </c>
      <c r="C296" s="94">
        <v>47778</v>
      </c>
      <c r="D296" t="s">
        <v>8</v>
      </c>
      <c r="E296" s="60" t="s">
        <v>14</v>
      </c>
      <c r="F296" s="60"/>
    </row>
    <row r="297" spans="1:6" x14ac:dyDescent="0.2">
      <c r="A297">
        <f t="shared" si="7"/>
        <v>43</v>
      </c>
      <c r="B297" s="60" t="s">
        <v>16</v>
      </c>
      <c r="C297" s="94">
        <v>47779</v>
      </c>
      <c r="D297" t="s">
        <v>8</v>
      </c>
      <c r="E297" s="60" t="s">
        <v>16</v>
      </c>
      <c r="F297" s="60"/>
    </row>
    <row r="298" spans="1:6" x14ac:dyDescent="0.2">
      <c r="A298">
        <f t="shared" si="7"/>
        <v>43</v>
      </c>
      <c r="B298" s="60" t="s">
        <v>18</v>
      </c>
      <c r="C298" s="94">
        <v>47780</v>
      </c>
      <c r="D298" t="s">
        <v>8</v>
      </c>
      <c r="E298" s="60" t="s">
        <v>18</v>
      </c>
      <c r="F298" s="60"/>
    </row>
    <row r="299" spans="1:6" x14ac:dyDescent="0.2">
      <c r="A299">
        <f t="shared" si="7"/>
        <v>43</v>
      </c>
      <c r="B299" s="60" t="s">
        <v>20</v>
      </c>
      <c r="C299" s="94">
        <v>47781</v>
      </c>
      <c r="D299" t="s">
        <v>8</v>
      </c>
      <c r="E299" s="60" t="s">
        <v>20</v>
      </c>
      <c r="F299" s="60"/>
    </row>
    <row r="300" spans="1:6" x14ac:dyDescent="0.2">
      <c r="A300">
        <f t="shared" si="7"/>
        <v>43</v>
      </c>
      <c r="B300" s="60" t="s">
        <v>22</v>
      </c>
      <c r="C300" s="94">
        <v>47782</v>
      </c>
      <c r="D300" t="s">
        <v>8</v>
      </c>
      <c r="E300" s="60" t="s">
        <v>22</v>
      </c>
      <c r="F300" s="60"/>
    </row>
    <row r="301" spans="1:6" x14ac:dyDescent="0.2">
      <c r="A301">
        <f t="shared" si="7"/>
        <v>43</v>
      </c>
      <c r="B301" s="60" t="s">
        <v>9</v>
      </c>
      <c r="C301" s="94">
        <v>47783</v>
      </c>
      <c r="D301" t="s">
        <v>8</v>
      </c>
      <c r="E301" s="60" t="s">
        <v>9</v>
      </c>
      <c r="F301" s="60"/>
    </row>
    <row r="302" spans="1:6" x14ac:dyDescent="0.2">
      <c r="A302">
        <f t="shared" si="7"/>
        <v>44</v>
      </c>
      <c r="B302" s="60" t="s">
        <v>7</v>
      </c>
      <c r="C302" s="94">
        <v>47784</v>
      </c>
      <c r="D302" t="s">
        <v>8</v>
      </c>
      <c r="E302" s="60" t="s">
        <v>7</v>
      </c>
      <c r="F302" s="60"/>
    </row>
    <row r="303" spans="1:6" x14ac:dyDescent="0.2">
      <c r="A303">
        <f t="shared" si="7"/>
        <v>44</v>
      </c>
      <c r="B303" s="60" t="s">
        <v>14</v>
      </c>
      <c r="C303" s="94">
        <v>47785</v>
      </c>
      <c r="D303" t="s">
        <v>8</v>
      </c>
      <c r="E303" s="60" t="s">
        <v>14</v>
      </c>
      <c r="F303" s="60"/>
    </row>
    <row r="304" spans="1:6" x14ac:dyDescent="0.2">
      <c r="A304">
        <f t="shared" si="7"/>
        <v>44</v>
      </c>
      <c r="B304" s="60" t="s">
        <v>16</v>
      </c>
      <c r="C304" s="94">
        <v>47786</v>
      </c>
      <c r="D304" t="s">
        <v>8</v>
      </c>
      <c r="E304" s="60" t="s">
        <v>16</v>
      </c>
      <c r="F304" s="60"/>
    </row>
    <row r="305" spans="1:6" x14ac:dyDescent="0.2">
      <c r="A305">
        <f t="shared" si="7"/>
        <v>44</v>
      </c>
      <c r="B305" s="60" t="s">
        <v>18</v>
      </c>
      <c r="C305" s="94">
        <v>47787</v>
      </c>
      <c r="D305" t="s">
        <v>8</v>
      </c>
      <c r="E305" s="60" t="s">
        <v>18</v>
      </c>
      <c r="F305" s="60"/>
    </row>
    <row r="306" spans="1:6" x14ac:dyDescent="0.2">
      <c r="A306">
        <f t="shared" si="7"/>
        <v>44</v>
      </c>
      <c r="B306" s="60" t="s">
        <v>20</v>
      </c>
      <c r="C306" s="94">
        <v>47788</v>
      </c>
      <c r="D306" t="s">
        <v>8</v>
      </c>
      <c r="E306" s="60" t="s">
        <v>20</v>
      </c>
      <c r="F306" s="60"/>
    </row>
    <row r="307" spans="1:6" x14ac:dyDescent="0.2">
      <c r="A307">
        <f t="shared" si="7"/>
        <v>44</v>
      </c>
      <c r="B307" s="60" t="s">
        <v>22</v>
      </c>
      <c r="C307" s="94">
        <v>47789</v>
      </c>
      <c r="D307" t="s">
        <v>8</v>
      </c>
      <c r="E307" s="60" t="s">
        <v>22</v>
      </c>
      <c r="F307" s="60"/>
    </row>
    <row r="308" spans="1:6" x14ac:dyDescent="0.2">
      <c r="A308">
        <f t="shared" si="7"/>
        <v>44</v>
      </c>
      <c r="B308" s="60" t="s">
        <v>9</v>
      </c>
      <c r="C308" s="94">
        <v>47790</v>
      </c>
      <c r="D308" t="s">
        <v>8</v>
      </c>
      <c r="E308" s="60" t="s">
        <v>9</v>
      </c>
      <c r="F308" s="60"/>
    </row>
    <row r="309" spans="1:6" x14ac:dyDescent="0.2">
      <c r="A309">
        <f t="shared" si="7"/>
        <v>45</v>
      </c>
      <c r="B309" s="60" t="s">
        <v>7</v>
      </c>
      <c r="C309" s="94">
        <v>47791</v>
      </c>
      <c r="D309" t="s">
        <v>8</v>
      </c>
      <c r="E309" s="60" t="s">
        <v>7</v>
      </c>
      <c r="F309" s="60"/>
    </row>
    <row r="310" spans="1:6" x14ac:dyDescent="0.2">
      <c r="A310">
        <f t="shared" si="7"/>
        <v>45</v>
      </c>
      <c r="B310" s="60" t="s">
        <v>14</v>
      </c>
      <c r="C310" s="94">
        <v>47792</v>
      </c>
      <c r="D310" t="s">
        <v>8</v>
      </c>
      <c r="E310" s="60" t="s">
        <v>14</v>
      </c>
      <c r="F310" s="60"/>
    </row>
    <row r="311" spans="1:6" x14ac:dyDescent="0.2">
      <c r="A311">
        <f t="shared" si="7"/>
        <v>45</v>
      </c>
      <c r="B311" s="60" t="s">
        <v>16</v>
      </c>
      <c r="C311" s="94">
        <v>47793</v>
      </c>
      <c r="D311" t="s">
        <v>8</v>
      </c>
      <c r="E311" s="60" t="s">
        <v>16</v>
      </c>
      <c r="F311" s="60"/>
    </row>
    <row r="312" spans="1:6" x14ac:dyDescent="0.2">
      <c r="A312">
        <f t="shared" si="7"/>
        <v>45</v>
      </c>
      <c r="B312" s="60" t="s">
        <v>18</v>
      </c>
      <c r="C312" s="94">
        <v>47794</v>
      </c>
      <c r="D312" t="s">
        <v>8</v>
      </c>
      <c r="E312" s="60" t="s">
        <v>18</v>
      </c>
      <c r="F312" s="60"/>
    </row>
    <row r="313" spans="1:6" x14ac:dyDescent="0.2">
      <c r="A313">
        <f t="shared" si="7"/>
        <v>45</v>
      </c>
      <c r="B313" s="60" t="s">
        <v>20</v>
      </c>
      <c r="C313" s="94">
        <v>47795</v>
      </c>
      <c r="D313" t="s">
        <v>8</v>
      </c>
      <c r="E313" s="60" t="s">
        <v>20</v>
      </c>
      <c r="F313" s="60"/>
    </row>
    <row r="314" spans="1:6" x14ac:dyDescent="0.2">
      <c r="A314">
        <f t="shared" si="7"/>
        <v>45</v>
      </c>
      <c r="B314" s="60" t="s">
        <v>22</v>
      </c>
      <c r="C314" s="94">
        <v>47796</v>
      </c>
      <c r="D314" t="s">
        <v>8</v>
      </c>
      <c r="E314" s="60" t="s">
        <v>22</v>
      </c>
      <c r="F314" s="60"/>
    </row>
    <row r="315" spans="1:6" x14ac:dyDescent="0.2">
      <c r="A315">
        <f t="shared" si="7"/>
        <v>45</v>
      </c>
      <c r="B315" s="60" t="s">
        <v>9</v>
      </c>
      <c r="C315" s="94">
        <v>47797</v>
      </c>
      <c r="D315" t="s">
        <v>8</v>
      </c>
      <c r="E315" s="60" t="s">
        <v>9</v>
      </c>
      <c r="F315" s="60"/>
    </row>
    <row r="316" spans="1:6" x14ac:dyDescent="0.2">
      <c r="A316">
        <f t="shared" si="7"/>
        <v>46</v>
      </c>
      <c r="B316" s="60" t="s">
        <v>7</v>
      </c>
      <c r="C316" s="94">
        <v>47798</v>
      </c>
      <c r="D316" t="s">
        <v>8</v>
      </c>
      <c r="E316" s="60" t="s">
        <v>7</v>
      </c>
      <c r="F316" s="60"/>
    </row>
    <row r="317" spans="1:6" x14ac:dyDescent="0.2">
      <c r="A317">
        <f t="shared" si="7"/>
        <v>46</v>
      </c>
      <c r="B317" s="60" t="s">
        <v>14</v>
      </c>
      <c r="C317" s="94">
        <v>47799</v>
      </c>
      <c r="D317" t="s">
        <v>8</v>
      </c>
      <c r="E317" s="60" t="s">
        <v>14</v>
      </c>
      <c r="F317" s="60"/>
    </row>
    <row r="318" spans="1:6" x14ac:dyDescent="0.2">
      <c r="A318">
        <f t="shared" si="7"/>
        <v>46</v>
      </c>
      <c r="B318" s="60" t="s">
        <v>16</v>
      </c>
      <c r="C318" s="94">
        <v>47800</v>
      </c>
      <c r="D318" t="s">
        <v>8</v>
      </c>
      <c r="E318" s="60" t="s">
        <v>16</v>
      </c>
      <c r="F318" s="60"/>
    </row>
    <row r="319" spans="1:6" x14ac:dyDescent="0.2">
      <c r="A319">
        <f t="shared" si="7"/>
        <v>46</v>
      </c>
      <c r="B319" s="60" t="s">
        <v>18</v>
      </c>
      <c r="C319" s="94">
        <v>47801</v>
      </c>
      <c r="D319" t="s">
        <v>8</v>
      </c>
      <c r="E319" s="60" t="s">
        <v>18</v>
      </c>
      <c r="F319" s="60"/>
    </row>
    <row r="320" spans="1:6" x14ac:dyDescent="0.2">
      <c r="A320">
        <f t="shared" si="7"/>
        <v>46</v>
      </c>
      <c r="B320" s="60" t="s">
        <v>20</v>
      </c>
      <c r="C320" s="94">
        <v>47802</v>
      </c>
      <c r="D320" t="s">
        <v>8</v>
      </c>
      <c r="E320" s="60" t="s">
        <v>20</v>
      </c>
      <c r="F320" s="60"/>
    </row>
    <row r="321" spans="1:6" x14ac:dyDescent="0.2">
      <c r="A321">
        <f t="shared" si="7"/>
        <v>46</v>
      </c>
      <c r="B321" s="60" t="s">
        <v>22</v>
      </c>
      <c r="C321" s="94">
        <v>47803</v>
      </c>
      <c r="D321" t="s">
        <v>8</v>
      </c>
      <c r="E321" s="60" t="s">
        <v>22</v>
      </c>
      <c r="F321" s="60"/>
    </row>
    <row r="322" spans="1:6" x14ac:dyDescent="0.2">
      <c r="A322">
        <f t="shared" si="7"/>
        <v>46</v>
      </c>
      <c r="B322" s="60" t="s">
        <v>9</v>
      </c>
      <c r="C322" s="94">
        <v>47804</v>
      </c>
      <c r="D322" t="s">
        <v>8</v>
      </c>
      <c r="E322" s="60" t="s">
        <v>9</v>
      </c>
      <c r="F322" s="60"/>
    </row>
    <row r="323" spans="1:6" x14ac:dyDescent="0.2">
      <c r="A323">
        <f t="shared" ref="A323:A366" si="8">WEEKNUM(C323,21)</f>
        <v>47</v>
      </c>
      <c r="B323" s="60" t="s">
        <v>7</v>
      </c>
      <c r="C323" s="94">
        <v>47805</v>
      </c>
      <c r="D323" t="s">
        <v>8</v>
      </c>
      <c r="E323" s="60" t="s">
        <v>7</v>
      </c>
      <c r="F323" s="60"/>
    </row>
    <row r="324" spans="1:6" x14ac:dyDescent="0.2">
      <c r="A324">
        <f t="shared" si="8"/>
        <v>47</v>
      </c>
      <c r="B324" s="60" t="s">
        <v>14</v>
      </c>
      <c r="C324" s="94">
        <v>47806</v>
      </c>
      <c r="D324" t="s">
        <v>8</v>
      </c>
      <c r="E324" s="60" t="s">
        <v>14</v>
      </c>
      <c r="F324" s="60"/>
    </row>
    <row r="325" spans="1:6" x14ac:dyDescent="0.2">
      <c r="A325">
        <f t="shared" si="8"/>
        <v>47</v>
      </c>
      <c r="B325" s="60" t="s">
        <v>16</v>
      </c>
      <c r="C325" s="94">
        <v>47807</v>
      </c>
      <c r="D325" t="s">
        <v>8</v>
      </c>
      <c r="E325" s="60" t="s">
        <v>16</v>
      </c>
      <c r="F325" s="60"/>
    </row>
    <row r="326" spans="1:6" x14ac:dyDescent="0.2">
      <c r="A326">
        <f t="shared" si="8"/>
        <v>47</v>
      </c>
      <c r="B326" s="60" t="s">
        <v>18</v>
      </c>
      <c r="C326" s="94">
        <v>47808</v>
      </c>
      <c r="D326" t="s">
        <v>8</v>
      </c>
      <c r="E326" s="60" t="s">
        <v>18</v>
      </c>
      <c r="F326" s="60"/>
    </row>
    <row r="327" spans="1:6" x14ac:dyDescent="0.2">
      <c r="A327">
        <f t="shared" si="8"/>
        <v>47</v>
      </c>
      <c r="B327" s="60" t="s">
        <v>20</v>
      </c>
      <c r="C327" s="94">
        <v>47809</v>
      </c>
      <c r="D327" t="s">
        <v>8</v>
      </c>
      <c r="E327" s="60" t="s">
        <v>20</v>
      </c>
      <c r="F327" s="60"/>
    </row>
    <row r="328" spans="1:6" x14ac:dyDescent="0.2">
      <c r="A328">
        <f t="shared" si="8"/>
        <v>47</v>
      </c>
      <c r="B328" s="60" t="s">
        <v>22</v>
      </c>
      <c r="C328" s="94">
        <v>47810</v>
      </c>
      <c r="D328" t="s">
        <v>8</v>
      </c>
      <c r="E328" s="60" t="s">
        <v>22</v>
      </c>
      <c r="F328" s="60"/>
    </row>
    <row r="329" spans="1:6" x14ac:dyDescent="0.2">
      <c r="A329">
        <f t="shared" si="8"/>
        <v>47</v>
      </c>
      <c r="B329" s="60" t="s">
        <v>9</v>
      </c>
      <c r="C329" s="94">
        <v>47811</v>
      </c>
      <c r="D329" t="s">
        <v>8</v>
      </c>
      <c r="E329" s="60" t="s">
        <v>9</v>
      </c>
      <c r="F329" s="60"/>
    </row>
    <row r="330" spans="1:6" x14ac:dyDescent="0.2">
      <c r="A330">
        <f t="shared" si="8"/>
        <v>48</v>
      </c>
      <c r="B330" s="60" t="s">
        <v>7</v>
      </c>
      <c r="C330" s="94">
        <v>47812</v>
      </c>
      <c r="D330" t="s">
        <v>8</v>
      </c>
      <c r="E330" s="60" t="s">
        <v>7</v>
      </c>
      <c r="F330" s="60"/>
    </row>
    <row r="331" spans="1:6" x14ac:dyDescent="0.2">
      <c r="A331">
        <f t="shared" si="8"/>
        <v>48</v>
      </c>
      <c r="B331" s="60" t="s">
        <v>14</v>
      </c>
      <c r="C331" s="94">
        <v>47813</v>
      </c>
      <c r="D331" t="s">
        <v>8</v>
      </c>
      <c r="E331" s="60" t="s">
        <v>14</v>
      </c>
      <c r="F331" s="60"/>
    </row>
    <row r="332" spans="1:6" x14ac:dyDescent="0.2">
      <c r="A332">
        <f t="shared" si="8"/>
        <v>48</v>
      </c>
      <c r="B332" s="60" t="s">
        <v>16</v>
      </c>
      <c r="C332" s="94">
        <v>47814</v>
      </c>
      <c r="D332" t="s">
        <v>8</v>
      </c>
      <c r="E332" s="60" t="s">
        <v>16</v>
      </c>
      <c r="F332" s="60"/>
    </row>
    <row r="333" spans="1:6" x14ac:dyDescent="0.2">
      <c r="A333">
        <f t="shared" si="8"/>
        <v>48</v>
      </c>
      <c r="B333" s="60" t="s">
        <v>18</v>
      </c>
      <c r="C333" s="94">
        <v>47815</v>
      </c>
      <c r="D333" t="s">
        <v>8</v>
      </c>
      <c r="E333" s="60" t="s">
        <v>18</v>
      </c>
      <c r="F333" s="60"/>
    </row>
    <row r="334" spans="1:6" x14ac:dyDescent="0.2">
      <c r="A334">
        <f t="shared" si="8"/>
        <v>48</v>
      </c>
      <c r="B334" s="60" t="s">
        <v>20</v>
      </c>
      <c r="C334" s="94">
        <v>47816</v>
      </c>
      <c r="D334" t="s">
        <v>8</v>
      </c>
      <c r="E334" s="60" t="s">
        <v>20</v>
      </c>
      <c r="F334" s="60"/>
    </row>
    <row r="335" spans="1:6" x14ac:dyDescent="0.2">
      <c r="A335">
        <f t="shared" si="8"/>
        <v>48</v>
      </c>
      <c r="B335" s="60" t="s">
        <v>22</v>
      </c>
      <c r="C335" s="94">
        <v>47817</v>
      </c>
      <c r="D335" t="s">
        <v>8</v>
      </c>
      <c r="E335" s="60" t="s">
        <v>22</v>
      </c>
      <c r="F335" s="60"/>
    </row>
    <row r="336" spans="1:6" x14ac:dyDescent="0.2">
      <c r="A336">
        <f t="shared" si="8"/>
        <v>48</v>
      </c>
      <c r="B336" s="60" t="s">
        <v>9</v>
      </c>
      <c r="C336" s="94">
        <v>47818</v>
      </c>
      <c r="D336" t="s">
        <v>8</v>
      </c>
      <c r="E336" s="60" t="s">
        <v>9</v>
      </c>
      <c r="F336" s="60"/>
    </row>
    <row r="337" spans="1:6" x14ac:dyDescent="0.2">
      <c r="A337">
        <f t="shared" si="8"/>
        <v>49</v>
      </c>
      <c r="B337" s="60" t="s">
        <v>7</v>
      </c>
      <c r="C337" s="94">
        <v>47819</v>
      </c>
      <c r="D337" t="s">
        <v>8</v>
      </c>
      <c r="E337" s="60" t="s">
        <v>7</v>
      </c>
      <c r="F337" s="60"/>
    </row>
    <row r="338" spans="1:6" x14ac:dyDescent="0.2">
      <c r="A338">
        <f t="shared" si="8"/>
        <v>49</v>
      </c>
      <c r="B338" s="60" t="s">
        <v>14</v>
      </c>
      <c r="C338" s="94">
        <v>47820</v>
      </c>
      <c r="D338" t="s">
        <v>8</v>
      </c>
      <c r="E338" s="60" t="s">
        <v>14</v>
      </c>
      <c r="F338" s="60"/>
    </row>
    <row r="339" spans="1:6" x14ac:dyDescent="0.2">
      <c r="A339">
        <f t="shared" si="8"/>
        <v>49</v>
      </c>
      <c r="B339" s="60" t="s">
        <v>16</v>
      </c>
      <c r="C339" s="94">
        <v>47821</v>
      </c>
      <c r="D339" t="s">
        <v>8</v>
      </c>
      <c r="E339" s="60" t="s">
        <v>16</v>
      </c>
      <c r="F339" s="60"/>
    </row>
    <row r="340" spans="1:6" x14ac:dyDescent="0.2">
      <c r="A340">
        <f t="shared" si="8"/>
        <v>49</v>
      </c>
      <c r="B340" s="60" t="s">
        <v>18</v>
      </c>
      <c r="C340" s="94">
        <v>47822</v>
      </c>
      <c r="D340" t="s">
        <v>8</v>
      </c>
      <c r="E340" s="60" t="s">
        <v>18</v>
      </c>
      <c r="F340" s="60"/>
    </row>
    <row r="341" spans="1:6" x14ac:dyDescent="0.2">
      <c r="A341">
        <f t="shared" si="8"/>
        <v>49</v>
      </c>
      <c r="B341" s="60" t="s">
        <v>20</v>
      </c>
      <c r="C341" s="94">
        <v>47823</v>
      </c>
      <c r="D341" t="s">
        <v>8</v>
      </c>
      <c r="E341" s="60" t="s">
        <v>20</v>
      </c>
      <c r="F341" s="60"/>
    </row>
    <row r="342" spans="1:6" x14ac:dyDescent="0.2">
      <c r="A342">
        <f t="shared" si="8"/>
        <v>49</v>
      </c>
      <c r="B342" s="60" t="s">
        <v>22</v>
      </c>
      <c r="C342" s="94">
        <v>47824</v>
      </c>
      <c r="D342" t="s">
        <v>8</v>
      </c>
      <c r="E342" s="60" t="s">
        <v>22</v>
      </c>
      <c r="F342" s="60"/>
    </row>
    <row r="343" spans="1:6" x14ac:dyDescent="0.2">
      <c r="A343">
        <f t="shared" si="8"/>
        <v>49</v>
      </c>
      <c r="B343" s="60" t="s">
        <v>9</v>
      </c>
      <c r="C343" s="94">
        <v>47825</v>
      </c>
      <c r="D343" t="s">
        <v>8</v>
      </c>
      <c r="E343" s="60" t="s">
        <v>9</v>
      </c>
      <c r="F343" s="60"/>
    </row>
    <row r="344" spans="1:6" x14ac:dyDescent="0.2">
      <c r="A344">
        <f t="shared" si="8"/>
        <v>50</v>
      </c>
      <c r="B344" s="60" t="s">
        <v>7</v>
      </c>
      <c r="C344" s="94">
        <v>47826</v>
      </c>
      <c r="D344" t="s">
        <v>8</v>
      </c>
      <c r="E344" s="60" t="s">
        <v>7</v>
      </c>
      <c r="F344" s="60"/>
    </row>
    <row r="345" spans="1:6" x14ac:dyDescent="0.2">
      <c r="A345">
        <f t="shared" si="8"/>
        <v>50</v>
      </c>
      <c r="B345" s="60" t="s">
        <v>14</v>
      </c>
      <c r="C345" s="94">
        <v>47827</v>
      </c>
      <c r="D345" t="s">
        <v>8</v>
      </c>
      <c r="E345" s="60" t="s">
        <v>14</v>
      </c>
      <c r="F345" s="60"/>
    </row>
    <row r="346" spans="1:6" x14ac:dyDescent="0.2">
      <c r="A346">
        <f t="shared" si="8"/>
        <v>50</v>
      </c>
      <c r="B346" s="60" t="s">
        <v>16</v>
      </c>
      <c r="C346" s="94">
        <v>47828</v>
      </c>
      <c r="D346" t="s">
        <v>8</v>
      </c>
      <c r="E346" s="60" t="s">
        <v>16</v>
      </c>
      <c r="F346" s="60"/>
    </row>
    <row r="347" spans="1:6" x14ac:dyDescent="0.2">
      <c r="A347">
        <f t="shared" si="8"/>
        <v>50</v>
      </c>
      <c r="B347" s="60" t="s">
        <v>18</v>
      </c>
      <c r="C347" s="94">
        <v>47829</v>
      </c>
      <c r="D347" t="s">
        <v>8</v>
      </c>
      <c r="E347" s="60" t="s">
        <v>18</v>
      </c>
      <c r="F347" s="60"/>
    </row>
    <row r="348" spans="1:6" x14ac:dyDescent="0.2">
      <c r="A348">
        <f t="shared" si="8"/>
        <v>50</v>
      </c>
      <c r="B348" s="60" t="s">
        <v>20</v>
      </c>
      <c r="C348" s="94">
        <v>47830</v>
      </c>
      <c r="D348" t="s">
        <v>8</v>
      </c>
      <c r="E348" s="60" t="s">
        <v>20</v>
      </c>
      <c r="F348" s="60"/>
    </row>
    <row r="349" spans="1:6" x14ac:dyDescent="0.2">
      <c r="A349">
        <f t="shared" si="8"/>
        <v>50</v>
      </c>
      <c r="B349" s="60" t="s">
        <v>22</v>
      </c>
      <c r="C349" s="94">
        <v>47831</v>
      </c>
      <c r="D349" t="s">
        <v>8</v>
      </c>
      <c r="E349" s="60" t="s">
        <v>22</v>
      </c>
      <c r="F349" s="60"/>
    </row>
    <row r="350" spans="1:6" x14ac:dyDescent="0.2">
      <c r="A350">
        <f t="shared" si="8"/>
        <v>50</v>
      </c>
      <c r="B350" s="60" t="s">
        <v>9</v>
      </c>
      <c r="C350" s="94">
        <v>47832</v>
      </c>
      <c r="D350" t="s">
        <v>8</v>
      </c>
      <c r="E350" s="60" t="s">
        <v>9</v>
      </c>
      <c r="F350" s="60"/>
    </row>
    <row r="351" spans="1:6" x14ac:dyDescent="0.2">
      <c r="A351">
        <f t="shared" si="8"/>
        <v>51</v>
      </c>
      <c r="B351" s="60" t="s">
        <v>7</v>
      </c>
      <c r="C351" s="94">
        <v>47833</v>
      </c>
      <c r="D351" t="s">
        <v>8</v>
      </c>
      <c r="E351" s="60" t="s">
        <v>7</v>
      </c>
      <c r="F351" s="60"/>
    </row>
    <row r="352" spans="1:6" x14ac:dyDescent="0.2">
      <c r="A352">
        <f t="shared" si="8"/>
        <v>51</v>
      </c>
      <c r="B352" s="60" t="s">
        <v>14</v>
      </c>
      <c r="C352" s="94">
        <v>47834</v>
      </c>
      <c r="D352" t="s">
        <v>8</v>
      </c>
      <c r="E352" s="60" t="s">
        <v>14</v>
      </c>
      <c r="F352" s="60"/>
    </row>
    <row r="353" spans="1:6" x14ac:dyDescent="0.2">
      <c r="A353">
        <f t="shared" si="8"/>
        <v>51</v>
      </c>
      <c r="B353" s="60" t="s">
        <v>16</v>
      </c>
      <c r="C353" s="94">
        <v>47835</v>
      </c>
      <c r="D353" t="s">
        <v>8</v>
      </c>
      <c r="E353" s="60" t="s">
        <v>16</v>
      </c>
      <c r="F353" s="60"/>
    </row>
    <row r="354" spans="1:6" x14ac:dyDescent="0.2">
      <c r="A354">
        <f t="shared" si="8"/>
        <v>51</v>
      </c>
      <c r="B354" s="60" t="s">
        <v>18</v>
      </c>
      <c r="C354" s="94">
        <v>47836</v>
      </c>
      <c r="D354" t="s">
        <v>8</v>
      </c>
      <c r="E354" s="60" t="s">
        <v>18</v>
      </c>
      <c r="F354" s="60"/>
    </row>
    <row r="355" spans="1:6" x14ac:dyDescent="0.2">
      <c r="A355">
        <f t="shared" si="8"/>
        <v>51</v>
      </c>
      <c r="B355" s="60" t="s">
        <v>20</v>
      </c>
      <c r="C355" s="94">
        <v>47837</v>
      </c>
      <c r="D355" t="s">
        <v>8</v>
      </c>
      <c r="E355" s="60" t="s">
        <v>20</v>
      </c>
      <c r="F355" s="60"/>
    </row>
    <row r="356" spans="1:6" x14ac:dyDescent="0.2">
      <c r="A356">
        <f t="shared" si="8"/>
        <v>51</v>
      </c>
      <c r="B356" s="60" t="s">
        <v>22</v>
      </c>
      <c r="C356" s="94">
        <v>47838</v>
      </c>
      <c r="D356" t="s">
        <v>8</v>
      </c>
      <c r="E356" s="60" t="s">
        <v>22</v>
      </c>
      <c r="F356" s="60"/>
    </row>
    <row r="357" spans="1:6" x14ac:dyDescent="0.2">
      <c r="A357">
        <f t="shared" si="8"/>
        <v>51</v>
      </c>
      <c r="B357" s="60" t="s">
        <v>9</v>
      </c>
      <c r="C357" s="94">
        <v>47839</v>
      </c>
      <c r="D357" s="60" t="s">
        <v>8</v>
      </c>
      <c r="E357" s="60" t="s">
        <v>9</v>
      </c>
      <c r="F357" s="60"/>
    </row>
    <row r="358" spans="1:6" x14ac:dyDescent="0.2">
      <c r="A358">
        <f t="shared" si="8"/>
        <v>52</v>
      </c>
      <c r="B358" s="60" t="s">
        <v>7</v>
      </c>
      <c r="C358" s="94">
        <v>47840</v>
      </c>
      <c r="D358" s="60" t="s">
        <v>27</v>
      </c>
      <c r="E358" s="60" t="s">
        <v>7</v>
      </c>
      <c r="F358" s="60" t="s">
        <v>57</v>
      </c>
    </row>
    <row r="359" spans="1:6" x14ac:dyDescent="0.2">
      <c r="A359">
        <f t="shared" si="8"/>
        <v>52</v>
      </c>
      <c r="B359" s="60" t="s">
        <v>14</v>
      </c>
      <c r="C359" s="94">
        <v>47841</v>
      </c>
      <c r="D359" t="s">
        <v>8</v>
      </c>
      <c r="E359" s="60" t="s">
        <v>22</v>
      </c>
      <c r="F359" s="60" t="s">
        <v>54</v>
      </c>
    </row>
    <row r="360" spans="1:6" x14ac:dyDescent="0.2">
      <c r="A360">
        <f t="shared" si="8"/>
        <v>52</v>
      </c>
      <c r="B360" s="60" t="s">
        <v>16</v>
      </c>
      <c r="C360" s="94">
        <v>47842</v>
      </c>
      <c r="D360" t="s">
        <v>8</v>
      </c>
      <c r="E360" s="60" t="s">
        <v>9</v>
      </c>
      <c r="F360" s="60" t="s">
        <v>55</v>
      </c>
    </row>
    <row r="361" spans="1:6" x14ac:dyDescent="0.2">
      <c r="A361">
        <f t="shared" si="8"/>
        <v>52</v>
      </c>
      <c r="B361" s="60" t="s">
        <v>18</v>
      </c>
      <c r="C361" s="94">
        <v>47843</v>
      </c>
      <c r="D361" t="s">
        <v>8</v>
      </c>
      <c r="E361" s="60" t="s">
        <v>9</v>
      </c>
      <c r="F361" s="60" t="s">
        <v>56</v>
      </c>
    </row>
    <row r="362" spans="1:6" x14ac:dyDescent="0.2">
      <c r="A362">
        <f t="shared" si="8"/>
        <v>52</v>
      </c>
      <c r="B362" s="60" t="s">
        <v>20</v>
      </c>
      <c r="C362" s="94">
        <v>47844</v>
      </c>
      <c r="D362" t="s">
        <v>27</v>
      </c>
      <c r="E362" s="60" t="s">
        <v>20</v>
      </c>
      <c r="F362" s="60" t="s">
        <v>57</v>
      </c>
    </row>
    <row r="363" spans="1:6" x14ac:dyDescent="0.2">
      <c r="A363">
        <f t="shared" si="8"/>
        <v>52</v>
      </c>
      <c r="B363" s="60" t="s">
        <v>22</v>
      </c>
      <c r="C363" s="94">
        <v>47845</v>
      </c>
      <c r="D363" t="s">
        <v>8</v>
      </c>
      <c r="E363" s="60" t="s">
        <v>22</v>
      </c>
      <c r="F363" s="60"/>
    </row>
    <row r="364" spans="1:6" x14ac:dyDescent="0.2">
      <c r="A364">
        <f t="shared" si="8"/>
        <v>52</v>
      </c>
      <c r="B364" s="60" t="s">
        <v>9</v>
      </c>
      <c r="C364" s="94">
        <v>47846</v>
      </c>
      <c r="D364" s="60" t="s">
        <v>8</v>
      </c>
      <c r="E364" s="60" t="s">
        <v>9</v>
      </c>
    </row>
    <row r="365" spans="1:6" x14ac:dyDescent="0.2">
      <c r="A365">
        <f t="shared" si="8"/>
        <v>1</v>
      </c>
      <c r="B365" s="60" t="s">
        <v>7</v>
      </c>
      <c r="C365" s="94">
        <v>47847</v>
      </c>
      <c r="D365" s="60" t="s">
        <v>27</v>
      </c>
      <c r="E365" s="60" t="s">
        <v>7</v>
      </c>
      <c r="F365" s="60" t="s">
        <v>57</v>
      </c>
    </row>
    <row r="366" spans="1:6" x14ac:dyDescent="0.2">
      <c r="A366">
        <f t="shared" si="8"/>
        <v>1</v>
      </c>
      <c r="B366" s="60" t="s">
        <v>14</v>
      </c>
      <c r="C366" s="94">
        <v>47848</v>
      </c>
      <c r="D366" t="s">
        <v>8</v>
      </c>
      <c r="E366" s="60" t="s">
        <v>22</v>
      </c>
      <c r="F366" s="60" t="s">
        <v>58</v>
      </c>
    </row>
    <row r="368" spans="1:6" x14ac:dyDescent="0.2">
      <c r="E368" s="60"/>
    </row>
    <row r="369" spans="5:5" x14ac:dyDescent="0.2">
      <c r="E369" s="60"/>
    </row>
    <row r="370" spans="5:5" x14ac:dyDescent="0.2">
      <c r="E370" s="60"/>
    </row>
    <row r="371" spans="5:5" x14ac:dyDescent="0.2">
      <c r="E371" s="60"/>
    </row>
    <row r="372" spans="5:5" x14ac:dyDescent="0.2">
      <c r="E372" s="60"/>
    </row>
    <row r="373" spans="5:5" x14ac:dyDescent="0.2">
      <c r="E373" s="60"/>
    </row>
    <row r="374" spans="5:5" x14ac:dyDescent="0.2">
      <c r="E374" s="60"/>
    </row>
    <row r="375" spans="5:5" x14ac:dyDescent="0.2">
      <c r="E375" s="60"/>
    </row>
    <row r="376" spans="5:5" x14ac:dyDescent="0.2">
      <c r="E376" s="60"/>
    </row>
    <row r="377" spans="5:5" x14ac:dyDescent="0.2">
      <c r="E377" s="60"/>
    </row>
    <row r="378" spans="5:5" x14ac:dyDescent="0.2">
      <c r="E378" s="60"/>
    </row>
    <row r="379" spans="5:5" x14ac:dyDescent="0.2">
      <c r="E379" s="60"/>
    </row>
    <row r="380" spans="5:5" x14ac:dyDescent="0.2">
      <c r="E380" s="60"/>
    </row>
    <row r="381" spans="5:5" x14ac:dyDescent="0.2">
      <c r="E381" s="60"/>
    </row>
    <row r="382" spans="5:5" x14ac:dyDescent="0.2">
      <c r="E382" s="60"/>
    </row>
    <row r="383" spans="5:5" x14ac:dyDescent="0.2">
      <c r="E383" s="60"/>
    </row>
    <row r="384" spans="5:5" x14ac:dyDescent="0.2">
      <c r="E384" s="60"/>
    </row>
    <row r="385" spans="5:5" x14ac:dyDescent="0.2">
      <c r="E385" s="60"/>
    </row>
    <row r="386" spans="5:5" x14ac:dyDescent="0.2">
      <c r="E386" s="60"/>
    </row>
    <row r="387" spans="5:5" x14ac:dyDescent="0.2">
      <c r="E387" s="60"/>
    </row>
    <row r="388" spans="5:5" x14ac:dyDescent="0.2">
      <c r="E388" s="60"/>
    </row>
    <row r="389" spans="5:5" x14ac:dyDescent="0.2">
      <c r="E389" s="60"/>
    </row>
    <row r="390" spans="5:5" x14ac:dyDescent="0.2">
      <c r="E390" s="60"/>
    </row>
    <row r="391" spans="5:5" x14ac:dyDescent="0.2">
      <c r="E391" s="60"/>
    </row>
    <row r="392" spans="5:5" x14ac:dyDescent="0.2">
      <c r="E392" s="60"/>
    </row>
    <row r="393" spans="5:5" x14ac:dyDescent="0.2">
      <c r="E393" s="60"/>
    </row>
    <row r="394" spans="5:5" x14ac:dyDescent="0.2">
      <c r="E394" s="60"/>
    </row>
    <row r="395" spans="5:5" x14ac:dyDescent="0.2">
      <c r="E395" s="60"/>
    </row>
    <row r="396" spans="5:5" x14ac:dyDescent="0.2">
      <c r="E396" s="60"/>
    </row>
    <row r="397" spans="5:5" x14ac:dyDescent="0.2">
      <c r="E397" s="60"/>
    </row>
    <row r="398" spans="5:5" x14ac:dyDescent="0.2">
      <c r="E398" s="60"/>
    </row>
    <row r="399" spans="5:5" x14ac:dyDescent="0.2">
      <c r="E399" s="60"/>
    </row>
    <row r="400" spans="5:5" x14ac:dyDescent="0.2">
      <c r="E400" s="60"/>
    </row>
    <row r="401" spans="5:5" x14ac:dyDescent="0.2">
      <c r="E401" s="60"/>
    </row>
    <row r="402" spans="5:5" x14ac:dyDescent="0.2">
      <c r="E402" s="60"/>
    </row>
    <row r="403" spans="5:5" x14ac:dyDescent="0.2">
      <c r="E403" s="60"/>
    </row>
    <row r="404" spans="5:5" x14ac:dyDescent="0.2">
      <c r="E404" s="60"/>
    </row>
    <row r="405" spans="5:5" x14ac:dyDescent="0.2">
      <c r="E405" s="60"/>
    </row>
    <row r="406" spans="5:5" x14ac:dyDescent="0.2">
      <c r="E406" s="60"/>
    </row>
    <row r="407" spans="5:5" x14ac:dyDescent="0.2">
      <c r="E407" s="60"/>
    </row>
    <row r="408" spans="5:5" x14ac:dyDescent="0.2">
      <c r="E408" s="60"/>
    </row>
    <row r="409" spans="5:5" x14ac:dyDescent="0.2">
      <c r="E409" s="60"/>
    </row>
    <row r="410" spans="5:5" x14ac:dyDescent="0.2">
      <c r="E410" s="60"/>
    </row>
    <row r="411" spans="5:5" x14ac:dyDescent="0.2">
      <c r="E411" s="60"/>
    </row>
    <row r="412" spans="5:5" x14ac:dyDescent="0.2">
      <c r="E412" s="60"/>
    </row>
    <row r="413" spans="5:5" x14ac:dyDescent="0.2">
      <c r="E413" s="60"/>
    </row>
    <row r="414" spans="5:5" x14ac:dyDescent="0.2">
      <c r="E414" s="60"/>
    </row>
    <row r="415" spans="5:5" x14ac:dyDescent="0.2">
      <c r="E415" s="60"/>
    </row>
    <row r="416" spans="5:5" x14ac:dyDescent="0.2">
      <c r="E416" s="60"/>
    </row>
    <row r="417" spans="5:5" x14ac:dyDescent="0.2">
      <c r="E417" s="60"/>
    </row>
    <row r="418" spans="5:5" x14ac:dyDescent="0.2">
      <c r="E418" s="60"/>
    </row>
    <row r="419" spans="5:5" x14ac:dyDescent="0.2">
      <c r="E419" s="60"/>
    </row>
    <row r="420" spans="5:5" x14ac:dyDescent="0.2">
      <c r="E420" s="60"/>
    </row>
    <row r="421" spans="5:5" x14ac:dyDescent="0.2">
      <c r="E421" s="60"/>
    </row>
    <row r="422" spans="5:5" x14ac:dyDescent="0.2">
      <c r="E422" s="60"/>
    </row>
    <row r="423" spans="5:5" x14ac:dyDescent="0.2">
      <c r="E423" s="60"/>
    </row>
    <row r="424" spans="5:5" x14ac:dyDescent="0.2">
      <c r="E424" s="60"/>
    </row>
    <row r="425" spans="5:5" x14ac:dyDescent="0.2">
      <c r="E425" s="60"/>
    </row>
    <row r="426" spans="5:5" x14ac:dyDescent="0.2">
      <c r="E426" s="60"/>
    </row>
  </sheetData>
  <autoFilter ref="A1:G366" xr:uid="{00000000-0001-0000-0500-000000000000}"/>
  <phoneticPr fontId="21" type="noConversion"/>
  <conditionalFormatting sqref="D2:D366">
    <cfRule type="cellIs" dxfId="5" priority="1" operator="equal">
      <formula>"SOM"</formula>
    </cfRule>
    <cfRule type="cellIs" dxfId="4" priority="2" operator="equal">
      <formula>"SKF"</formula>
    </cfRule>
  </conditionalFormatting>
  <conditionalFormatting sqref="D368:D1048576">
    <cfRule type="cellIs" dxfId="3" priority="3" operator="equal">
      <formula>"SOM"</formula>
    </cfRule>
    <cfRule type="cellIs" dxfId="2" priority="4" operator="equal">
      <formula>"SKF"</formula>
    </cfRule>
  </conditionalFormatting>
  <conditionalFormatting sqref="E2:E366 F106:F113 G113:G114 F160 E368:E1048576">
    <cfRule type="cellIs" dxfId="1" priority="5" operator="equal">
      <formula>"lørdag"</formula>
    </cfRule>
    <cfRule type="cellIs" dxfId="0" priority="6" operator="equal">
      <formula>"søndag"</formula>
    </cfRule>
  </conditionalFormatting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AS495"/>
  <sheetViews>
    <sheetView showGridLines="0" tabSelected="1" zoomScaleNormal="100" workbookViewId="0">
      <selection activeCell="I52" sqref="I52"/>
    </sheetView>
  </sheetViews>
  <sheetFormatPr baseColWidth="10" defaultColWidth="11.42578125" defaultRowHeight="12" customHeight="1" x14ac:dyDescent="0.2"/>
  <cols>
    <col min="1" max="1" width="18" style="2" customWidth="1"/>
    <col min="2" max="2" width="42" style="2" bestFit="1" customWidth="1"/>
    <col min="3" max="4" width="15.7109375" style="2" customWidth="1"/>
    <col min="5" max="5" width="0.85546875" style="2" customWidth="1"/>
    <col min="6" max="7" width="15.7109375" style="2" customWidth="1"/>
    <col min="8" max="8" width="11.42578125" style="2"/>
    <col min="9" max="9" width="20.7109375" style="2" bestFit="1" customWidth="1"/>
    <col min="10" max="10" width="11.7109375" style="2" bestFit="1" customWidth="1"/>
    <col min="11" max="11" width="12.28515625" style="2" bestFit="1" customWidth="1"/>
    <col min="12" max="13" width="13.42578125" style="2" bestFit="1" customWidth="1"/>
    <col min="14" max="14" width="12.42578125" style="2" bestFit="1" customWidth="1"/>
    <col min="15" max="16384" width="11.42578125" style="2"/>
  </cols>
  <sheetData>
    <row r="1" spans="1:45" ht="24" customHeight="1" x14ac:dyDescent="0.3">
      <c r="A1" s="1" t="s">
        <v>59</v>
      </c>
      <c r="G1" s="3" t="s">
        <v>150</v>
      </c>
      <c r="M1" s="130"/>
      <c r="N1" s="130"/>
    </row>
    <row r="2" spans="1:45" ht="30" thickBot="1" x14ac:dyDescent="0.3">
      <c r="A2" s="82" t="s">
        <v>133</v>
      </c>
      <c r="F2" s="77" t="s">
        <v>60</v>
      </c>
      <c r="G2" s="81"/>
      <c r="I2" s="14"/>
      <c r="L2" s="43"/>
      <c r="M2" s="43"/>
      <c r="T2" s="83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</row>
    <row r="3" spans="1:45" ht="12.75" customHeight="1" x14ac:dyDescent="0.2">
      <c r="A3" s="113" t="s">
        <v>147</v>
      </c>
      <c r="B3" s="114"/>
      <c r="C3" s="115"/>
      <c r="D3" s="13"/>
      <c r="I3" s="14"/>
      <c r="L3" s="43"/>
      <c r="M3" s="4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 ht="12" customHeight="1" x14ac:dyDescent="0.2">
      <c r="A4" s="111" t="s">
        <v>29</v>
      </c>
      <c r="B4" s="112"/>
      <c r="C4" s="4">
        <f>Kalender_2030!K34</f>
        <v>37</v>
      </c>
      <c r="D4" s="131"/>
      <c r="E4" s="132"/>
      <c r="F4" s="132"/>
      <c r="G4" s="132"/>
      <c r="I4" s="14"/>
      <c r="L4" s="43"/>
      <c r="M4" s="43"/>
      <c r="N4" s="33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 ht="12" customHeight="1" x14ac:dyDescent="0.2">
      <c r="A5" s="111" t="s">
        <v>30</v>
      </c>
      <c r="B5" s="112"/>
      <c r="C5" s="4">
        <f>Kalender_2030!K35</f>
        <v>39</v>
      </c>
      <c r="D5" s="131"/>
      <c r="E5" s="132"/>
      <c r="F5" s="132"/>
      <c r="G5" s="132"/>
      <c r="I5" s="14"/>
      <c r="L5" s="43"/>
      <c r="M5" s="43"/>
      <c r="N5" s="33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</row>
    <row r="6" spans="1:45" ht="12" customHeight="1" x14ac:dyDescent="0.2">
      <c r="A6" s="31" t="s">
        <v>31</v>
      </c>
      <c r="B6" s="32"/>
      <c r="C6" s="4">
        <f>Kalender_2030!K36</f>
        <v>39</v>
      </c>
      <c r="D6" s="131"/>
      <c r="E6" s="132"/>
      <c r="F6" s="132"/>
      <c r="G6" s="132"/>
      <c r="I6" s="14"/>
      <c r="L6" s="43"/>
      <c r="M6" s="43"/>
      <c r="N6" s="3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</row>
    <row r="7" spans="1:45" ht="12" customHeight="1" x14ac:dyDescent="0.2">
      <c r="A7" s="111" t="s">
        <v>32</v>
      </c>
      <c r="B7" s="112"/>
      <c r="C7" s="4">
        <f>Kalender_2030!K37</f>
        <v>39</v>
      </c>
      <c r="D7" s="131"/>
      <c r="E7" s="132"/>
      <c r="F7" s="132"/>
      <c r="G7" s="132"/>
      <c r="I7" s="14"/>
      <c r="L7" s="43"/>
      <c r="M7" s="43"/>
      <c r="N7" s="36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 ht="12" customHeight="1" x14ac:dyDescent="0.2">
      <c r="A8" s="111" t="s">
        <v>33</v>
      </c>
      <c r="B8" s="112"/>
      <c r="C8" s="4">
        <f>Kalender_2030!K38</f>
        <v>39</v>
      </c>
      <c r="D8" s="131"/>
      <c r="E8" s="132"/>
      <c r="F8" s="132"/>
      <c r="G8" s="132"/>
      <c r="I8" s="14"/>
      <c r="L8" s="43"/>
      <c r="M8" s="35"/>
      <c r="N8" s="36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 ht="12" customHeight="1" x14ac:dyDescent="0.2">
      <c r="A9" s="111" t="s">
        <v>61</v>
      </c>
      <c r="B9" s="112"/>
      <c r="C9" s="4">
        <f>Kalender_2030!K39</f>
        <v>8</v>
      </c>
      <c r="I9" s="14"/>
      <c r="L9" s="43"/>
      <c r="M9" s="35"/>
      <c r="N9" s="36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 ht="12" customHeight="1" x14ac:dyDescent="0.2">
      <c r="A10" s="111" t="s">
        <v>62</v>
      </c>
      <c r="B10" s="112"/>
      <c r="C10" s="4">
        <f>Kalender_2030!K40</f>
        <v>2</v>
      </c>
      <c r="I10" s="14"/>
      <c r="L10" s="43"/>
      <c r="M10" s="35"/>
      <c r="N10" s="36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</row>
    <row r="11" spans="1:45" ht="12" customHeight="1" x14ac:dyDescent="0.2">
      <c r="A11" s="111" t="s">
        <v>63</v>
      </c>
      <c r="B11" s="112"/>
      <c r="C11" s="4">
        <f>Kalender_2030!K41</f>
        <v>37</v>
      </c>
      <c r="I11" s="14"/>
      <c r="L11" s="43"/>
      <c r="M11" s="35"/>
      <c r="N11" s="36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ht="12" customHeight="1" x14ac:dyDescent="0.2">
      <c r="A12" s="111" t="s">
        <v>64</v>
      </c>
      <c r="B12" s="112"/>
      <c r="C12" s="4">
        <f>Kalender_2030!K42</f>
        <v>9</v>
      </c>
      <c r="I12" s="14"/>
      <c r="L12" s="43"/>
      <c r="M12" s="35"/>
      <c r="N12" s="36"/>
    </row>
    <row r="13" spans="1:45" ht="12" customHeight="1" x14ac:dyDescent="0.2">
      <c r="A13" s="111" t="s">
        <v>22</v>
      </c>
      <c r="B13" s="112"/>
      <c r="C13" s="4">
        <f>Kalender_2030!K43</f>
        <v>55</v>
      </c>
      <c r="I13" s="14"/>
      <c r="L13" s="43"/>
      <c r="M13" s="35"/>
      <c r="N13" s="36"/>
    </row>
    <row r="14" spans="1:45" ht="12" customHeight="1" x14ac:dyDescent="0.2">
      <c r="A14" s="111" t="s">
        <v>9</v>
      </c>
      <c r="B14" s="112"/>
      <c r="C14" s="4">
        <f>Kalender_2030!K44</f>
        <v>61</v>
      </c>
      <c r="I14" s="14"/>
      <c r="J14" s="34"/>
      <c r="K14" s="34"/>
      <c r="L14" s="9"/>
      <c r="M14" s="35"/>
      <c r="N14" s="36"/>
    </row>
    <row r="15" spans="1:45" ht="12.75" customHeight="1" thickBot="1" x14ac:dyDescent="0.25">
      <c r="A15" s="123" t="s">
        <v>65</v>
      </c>
      <c r="B15" s="124"/>
      <c r="C15" s="5">
        <f>SUM(C4:C14)</f>
        <v>365</v>
      </c>
      <c r="I15" s="14"/>
      <c r="J15" s="34"/>
      <c r="K15" s="34"/>
      <c r="L15" s="9"/>
      <c r="M15" s="35"/>
      <c r="N15" s="36"/>
    </row>
    <row r="16" spans="1:45" ht="12" customHeight="1" x14ac:dyDescent="0.2">
      <c r="I16" s="15"/>
      <c r="J16" s="37"/>
      <c r="K16" s="38"/>
      <c r="L16" s="9"/>
      <c r="M16" s="39"/>
      <c r="N16" s="40"/>
    </row>
    <row r="17" spans="1:9" ht="12" customHeight="1" x14ac:dyDescent="0.25">
      <c r="A17" s="16" t="s">
        <v>66</v>
      </c>
      <c r="B17" s="6">
        <v>470</v>
      </c>
      <c r="C17" s="7"/>
      <c r="D17" s="7"/>
      <c r="E17" s="7"/>
      <c r="F17" s="29"/>
      <c r="G17" s="29"/>
    </row>
    <row r="18" spans="1:9" ht="12" customHeight="1" x14ac:dyDescent="0.2">
      <c r="A18" s="17" t="s">
        <v>67</v>
      </c>
      <c r="B18" s="2" t="s">
        <v>68</v>
      </c>
      <c r="C18" s="120" t="s">
        <v>69</v>
      </c>
      <c r="D18" s="121"/>
      <c r="F18" s="120" t="s">
        <v>70</v>
      </c>
      <c r="G18" s="121"/>
    </row>
    <row r="19" spans="1:9" ht="12" customHeight="1" x14ac:dyDescent="0.2">
      <c r="A19" s="17"/>
      <c r="C19" s="8" t="s">
        <v>71</v>
      </c>
      <c r="D19" s="8" t="s">
        <v>72</v>
      </c>
      <c r="F19" s="8" t="s">
        <v>73</v>
      </c>
      <c r="G19" s="8" t="s">
        <v>74</v>
      </c>
    </row>
    <row r="20" spans="1:9" ht="12" customHeight="1" x14ac:dyDescent="0.2">
      <c r="A20" s="17"/>
      <c r="B20" s="14" t="s">
        <v>29</v>
      </c>
      <c r="C20" s="20">
        <v>3477.7440000000001</v>
      </c>
      <c r="D20" s="21">
        <f>C20*C$4</f>
        <v>128676.52800000001</v>
      </c>
      <c r="E20" s="9"/>
      <c r="F20" s="22">
        <v>77.37</v>
      </c>
      <c r="G20" s="26">
        <f>F20*C$4</f>
        <v>2862.69</v>
      </c>
    </row>
    <row r="21" spans="1:9" ht="12" customHeight="1" x14ac:dyDescent="0.2">
      <c r="A21" s="17"/>
      <c r="B21" s="14" t="s">
        <v>30</v>
      </c>
      <c r="C21" s="20">
        <v>3477.1509999999998</v>
      </c>
      <c r="D21" s="21">
        <f>C21*C$5</f>
        <v>135608.889</v>
      </c>
      <c r="E21" s="9"/>
      <c r="F21" s="22">
        <v>77.33</v>
      </c>
      <c r="G21" s="26">
        <f>F21*C$5</f>
        <v>3015.87</v>
      </c>
    </row>
    <row r="22" spans="1:9" ht="12" customHeight="1" x14ac:dyDescent="0.2">
      <c r="A22" s="17"/>
      <c r="B22" s="14" t="s">
        <v>31</v>
      </c>
      <c r="C22" s="20">
        <v>3477.1509999999998</v>
      </c>
      <c r="D22" s="21">
        <f>C22*C$6</f>
        <v>135608.889</v>
      </c>
      <c r="E22" s="9"/>
      <c r="F22" s="22">
        <v>77.33</v>
      </c>
      <c r="G22" s="26">
        <f>F22*C$6</f>
        <v>3015.87</v>
      </c>
    </row>
    <row r="23" spans="1:9" ht="12" customHeight="1" x14ac:dyDescent="0.2">
      <c r="A23" s="17"/>
      <c r="B23" s="14" t="s">
        <v>75</v>
      </c>
      <c r="C23" s="20">
        <v>3477.1509999999998</v>
      </c>
      <c r="D23" s="21">
        <f>C23*C$7</f>
        <v>135608.889</v>
      </c>
      <c r="E23" s="9"/>
      <c r="F23" s="22">
        <v>77.33</v>
      </c>
      <c r="G23" s="26">
        <f>F23*C$7</f>
        <v>3015.87</v>
      </c>
    </row>
    <row r="24" spans="1:9" ht="12" customHeight="1" x14ac:dyDescent="0.2">
      <c r="A24" s="17"/>
      <c r="B24" s="14" t="s">
        <v>33</v>
      </c>
      <c r="C24" s="20">
        <v>3477.1509999999998</v>
      </c>
      <c r="D24" s="21">
        <f>C24*C$8</f>
        <v>135608.889</v>
      </c>
      <c r="E24" s="9"/>
      <c r="F24" s="22">
        <v>77.33</v>
      </c>
      <c r="G24" s="26">
        <f>F24*C$8</f>
        <v>3015.87</v>
      </c>
    </row>
    <row r="25" spans="1:9" ht="12" customHeight="1" x14ac:dyDescent="0.2">
      <c r="A25" s="17"/>
      <c r="B25" s="14" t="s">
        <v>61</v>
      </c>
      <c r="C25" s="20">
        <v>2803.9349999999999</v>
      </c>
      <c r="D25" s="21">
        <f>C25*C$9</f>
        <v>22431.48</v>
      </c>
      <c r="E25" s="9"/>
      <c r="F25" s="22">
        <v>62.03</v>
      </c>
      <c r="G25" s="26">
        <f>F25*C$9</f>
        <v>496.24</v>
      </c>
    </row>
    <row r="26" spans="1:9" ht="12" customHeight="1" x14ac:dyDescent="0.2">
      <c r="A26" s="17"/>
      <c r="B26" s="14" t="s">
        <v>62</v>
      </c>
      <c r="C26" s="20">
        <v>2803.9349999999999</v>
      </c>
      <c r="D26" s="21">
        <f>C26*C$10</f>
        <v>5607.87</v>
      </c>
      <c r="E26" s="9"/>
      <c r="F26" s="22">
        <v>62.03</v>
      </c>
      <c r="G26" s="26">
        <f>F26*C$10</f>
        <v>124.06</v>
      </c>
    </row>
    <row r="27" spans="1:9" ht="12" customHeight="1" x14ac:dyDescent="0.2">
      <c r="A27" s="17"/>
      <c r="B27" s="14" t="s">
        <v>63</v>
      </c>
      <c r="C27" s="20">
        <v>2803.9349999999999</v>
      </c>
      <c r="D27" s="21">
        <f>C27*C$11</f>
        <v>103745.595</v>
      </c>
      <c r="E27" s="9"/>
      <c r="F27" s="22">
        <v>62.03</v>
      </c>
      <c r="G27" s="26">
        <f>F27*C$11</f>
        <v>2295.11</v>
      </c>
    </row>
    <row r="28" spans="1:9" ht="12.75" customHeight="1" x14ac:dyDescent="0.2">
      <c r="A28" s="17"/>
      <c r="B28" s="14" t="s">
        <v>64</v>
      </c>
      <c r="C28" s="20">
        <v>2803.9349999999999</v>
      </c>
      <c r="D28" s="21">
        <f>C28*C$12</f>
        <v>25235.415000000001</v>
      </c>
      <c r="E28" s="9"/>
      <c r="F28" s="22">
        <v>62.03</v>
      </c>
      <c r="G28" s="26">
        <f>F28*C$12</f>
        <v>558.27</v>
      </c>
    </row>
    <row r="29" spans="1:9" ht="12" customHeight="1" x14ac:dyDescent="0.2">
      <c r="A29" s="17"/>
      <c r="B29" s="14" t="s">
        <v>22</v>
      </c>
      <c r="C29" s="20">
        <v>2002.6849999999999</v>
      </c>
      <c r="D29" s="21">
        <f>C29*C$13</f>
        <v>110147.675</v>
      </c>
      <c r="E29" s="9"/>
      <c r="F29" s="22">
        <v>43.75</v>
      </c>
      <c r="G29" s="26">
        <f>F29*C$13</f>
        <v>2406.25</v>
      </c>
    </row>
    <row r="30" spans="1:9" ht="12" customHeight="1" x14ac:dyDescent="0.2">
      <c r="A30" s="17"/>
      <c r="B30" s="14" t="s">
        <v>9</v>
      </c>
      <c r="C30" s="20">
        <v>1281.7180000000001</v>
      </c>
      <c r="D30" s="21">
        <f>C30*C$14</f>
        <v>78184.79800000001</v>
      </c>
      <c r="E30" s="9"/>
      <c r="F30" s="22">
        <v>28</v>
      </c>
      <c r="G30" s="26">
        <f>F30*C$14</f>
        <v>1708</v>
      </c>
    </row>
    <row r="31" spans="1:9" ht="12" customHeight="1" x14ac:dyDescent="0.2">
      <c r="A31" s="17"/>
      <c r="B31" s="15" t="s">
        <v>76</v>
      </c>
      <c r="C31" s="23"/>
      <c r="D31" s="24">
        <f>SUM(D20:D30)</f>
        <v>1016464.9169999999</v>
      </c>
      <c r="E31" s="9"/>
      <c r="F31" s="25"/>
      <c r="G31" s="27">
        <f>SUM(G20:G30)</f>
        <v>22514.1</v>
      </c>
      <c r="I31" s="10"/>
    </row>
    <row r="32" spans="1:9" ht="12" customHeight="1" x14ac:dyDescent="0.2">
      <c r="A32" s="18" t="s">
        <v>77</v>
      </c>
      <c r="B32" s="118" t="s">
        <v>78</v>
      </c>
      <c r="C32" s="119"/>
      <c r="D32" s="119"/>
      <c r="E32" s="119"/>
      <c r="F32" s="119"/>
      <c r="G32" s="119"/>
      <c r="I32" s="2" t="s">
        <v>67</v>
      </c>
    </row>
    <row r="33" spans="1:7" ht="12.75" x14ac:dyDescent="0.2">
      <c r="A33" s="18" t="s">
        <v>79</v>
      </c>
      <c r="B33" s="125"/>
      <c r="C33" s="119"/>
      <c r="D33" s="119"/>
      <c r="E33" s="119"/>
      <c r="F33" s="119"/>
      <c r="G33" s="119"/>
    </row>
    <row r="34" spans="1:7" ht="27.6" customHeight="1" x14ac:dyDescent="0.2">
      <c r="A34" s="30" t="s">
        <v>80</v>
      </c>
      <c r="B34" s="122" t="s">
        <v>81</v>
      </c>
      <c r="C34" s="122"/>
      <c r="D34" s="122"/>
      <c r="E34" s="122"/>
      <c r="F34" s="122"/>
      <c r="G34" s="122"/>
    </row>
    <row r="35" spans="1:7" ht="31.5" customHeight="1" x14ac:dyDescent="0.2">
      <c r="A35" s="30" t="s">
        <v>82</v>
      </c>
      <c r="B35" s="116" t="s">
        <v>83</v>
      </c>
      <c r="C35" s="117"/>
      <c r="D35" s="117"/>
      <c r="E35" s="117"/>
      <c r="F35" s="117"/>
      <c r="G35" s="117"/>
    </row>
    <row r="36" spans="1:7" ht="12.75" x14ac:dyDescent="0.2">
      <c r="A36" s="19" t="s">
        <v>84</v>
      </c>
      <c r="B36" s="118"/>
      <c r="C36" s="119"/>
      <c r="D36" s="119"/>
      <c r="E36" s="119"/>
      <c r="F36" s="119"/>
      <c r="G36" s="119"/>
    </row>
    <row r="38" spans="1:7" ht="12" customHeight="1" x14ac:dyDescent="0.25">
      <c r="A38" s="16" t="s">
        <v>66</v>
      </c>
      <c r="B38" s="6">
        <v>480</v>
      </c>
      <c r="C38" s="7"/>
      <c r="D38" s="7"/>
      <c r="E38" s="7"/>
      <c r="F38" s="29"/>
      <c r="G38" s="29"/>
    </row>
    <row r="39" spans="1:7" ht="12" customHeight="1" x14ac:dyDescent="0.2">
      <c r="A39" s="17" t="s">
        <v>67</v>
      </c>
      <c r="B39" s="2" t="s">
        <v>85</v>
      </c>
      <c r="C39" s="120" t="s">
        <v>69</v>
      </c>
      <c r="D39" s="121"/>
      <c r="F39" s="120" t="s">
        <v>70</v>
      </c>
      <c r="G39" s="121"/>
    </row>
    <row r="40" spans="1:7" ht="12" customHeight="1" x14ac:dyDescent="0.2">
      <c r="A40" s="17"/>
      <c r="C40" s="8" t="s">
        <v>71</v>
      </c>
      <c r="D40" s="8" t="s">
        <v>72</v>
      </c>
      <c r="F40" s="8" t="s">
        <v>73</v>
      </c>
      <c r="G40" s="8" t="s">
        <v>74</v>
      </c>
    </row>
    <row r="41" spans="1:7" ht="12" customHeight="1" x14ac:dyDescent="0.2">
      <c r="A41" s="17"/>
      <c r="B41" s="14" t="s">
        <v>29</v>
      </c>
      <c r="C41" s="20">
        <v>1758.61</v>
      </c>
      <c r="D41" s="21">
        <f>C41*C$4</f>
        <v>65068.57</v>
      </c>
      <c r="E41" s="9"/>
      <c r="F41" s="22">
        <v>39.93</v>
      </c>
      <c r="G41" s="26">
        <f>F41*C$4</f>
        <v>1477.41</v>
      </c>
    </row>
    <row r="42" spans="1:7" ht="12" customHeight="1" x14ac:dyDescent="0.2">
      <c r="A42" s="17"/>
      <c r="B42" s="14" t="s">
        <v>30</v>
      </c>
      <c r="C42" s="20">
        <v>1758.61</v>
      </c>
      <c r="D42" s="21">
        <f>C42*C$5</f>
        <v>68585.789999999994</v>
      </c>
      <c r="E42" s="9"/>
      <c r="F42" s="22">
        <v>39.93</v>
      </c>
      <c r="G42" s="26">
        <f>F42*C$5</f>
        <v>1557.27</v>
      </c>
    </row>
    <row r="43" spans="1:7" ht="12" customHeight="1" x14ac:dyDescent="0.2">
      <c r="A43" s="17"/>
      <c r="B43" s="14" t="s">
        <v>31</v>
      </c>
      <c r="C43" s="20">
        <v>1758.61</v>
      </c>
      <c r="D43" s="21">
        <f>C43*C$6</f>
        <v>68585.789999999994</v>
      </c>
      <c r="E43" s="9"/>
      <c r="F43" s="22">
        <v>39.93</v>
      </c>
      <c r="G43" s="26">
        <f>F43*C$6</f>
        <v>1557.27</v>
      </c>
    </row>
    <row r="44" spans="1:7" ht="12" customHeight="1" x14ac:dyDescent="0.2">
      <c r="A44" s="17"/>
      <c r="B44" s="14" t="s">
        <v>75</v>
      </c>
      <c r="C44" s="20">
        <v>1758.61</v>
      </c>
      <c r="D44" s="21">
        <f>C44*C$7</f>
        <v>68585.789999999994</v>
      </c>
      <c r="E44" s="9"/>
      <c r="F44" s="22">
        <v>39.93</v>
      </c>
      <c r="G44" s="26">
        <f>F44*C$7</f>
        <v>1557.27</v>
      </c>
    </row>
    <row r="45" spans="1:7" ht="12" customHeight="1" x14ac:dyDescent="0.2">
      <c r="A45" s="17"/>
      <c r="B45" s="14" t="s">
        <v>33</v>
      </c>
      <c r="C45" s="20">
        <v>1758.61</v>
      </c>
      <c r="D45" s="21">
        <f>C45*C$8</f>
        <v>68585.789999999994</v>
      </c>
      <c r="E45" s="9"/>
      <c r="F45" s="22">
        <v>39.93</v>
      </c>
      <c r="G45" s="26">
        <f>F45*C$8</f>
        <v>1557.27</v>
      </c>
    </row>
    <row r="46" spans="1:7" ht="12" customHeight="1" x14ac:dyDescent="0.2">
      <c r="A46" s="17"/>
      <c r="B46" s="14" t="s">
        <v>61</v>
      </c>
      <c r="C46" s="20">
        <v>1758.61</v>
      </c>
      <c r="D46" s="21">
        <f>C46*C$9</f>
        <v>14068.88</v>
      </c>
      <c r="E46" s="9"/>
      <c r="F46" s="22">
        <v>39.93</v>
      </c>
      <c r="G46" s="26">
        <f>F46*C$9</f>
        <v>319.44</v>
      </c>
    </row>
    <row r="47" spans="1:7" ht="12" customHeight="1" x14ac:dyDescent="0.2">
      <c r="A47" s="17"/>
      <c r="B47" s="14" t="s">
        <v>62</v>
      </c>
      <c r="C47" s="20">
        <v>1758.61</v>
      </c>
      <c r="D47" s="21">
        <f>C47*C$10</f>
        <v>3517.22</v>
      </c>
      <c r="E47" s="9"/>
      <c r="F47" s="22">
        <v>39.93</v>
      </c>
      <c r="G47" s="26">
        <f>F47*C$10</f>
        <v>79.86</v>
      </c>
    </row>
    <row r="48" spans="1:7" ht="12" customHeight="1" x14ac:dyDescent="0.2">
      <c r="A48" s="17"/>
      <c r="B48" s="14" t="s">
        <v>63</v>
      </c>
      <c r="C48" s="20">
        <v>1758.61</v>
      </c>
      <c r="D48" s="21">
        <f>C48*C$11</f>
        <v>65068.57</v>
      </c>
      <c r="E48" s="9"/>
      <c r="F48" s="22">
        <v>39.93</v>
      </c>
      <c r="G48" s="26">
        <f>F48*C$11</f>
        <v>1477.41</v>
      </c>
    </row>
    <row r="49" spans="1:9" ht="12" customHeight="1" x14ac:dyDescent="0.2">
      <c r="A49" s="17"/>
      <c r="B49" s="14" t="s">
        <v>64</v>
      </c>
      <c r="C49" s="20">
        <v>1758.61</v>
      </c>
      <c r="D49" s="21">
        <f>C49*C$12</f>
        <v>15827.49</v>
      </c>
      <c r="E49" s="9"/>
      <c r="F49" s="22">
        <v>39.93</v>
      </c>
      <c r="G49" s="26">
        <f>F49*C$12</f>
        <v>359.37</v>
      </c>
    </row>
    <row r="50" spans="1:9" ht="12" customHeight="1" x14ac:dyDescent="0.2">
      <c r="A50" s="17"/>
      <c r="B50" s="14" t="s">
        <v>22</v>
      </c>
      <c r="C50" s="20">
        <v>803.95399999999995</v>
      </c>
      <c r="D50" s="21">
        <f>C50*C$13</f>
        <v>44217.469999999994</v>
      </c>
      <c r="E50" s="9"/>
      <c r="F50" s="22">
        <v>18.13</v>
      </c>
      <c r="G50" s="26">
        <f>F50*C$13</f>
        <v>997.15</v>
      </c>
    </row>
    <row r="51" spans="1:9" ht="12" customHeight="1" x14ac:dyDescent="0.2">
      <c r="A51" s="17"/>
      <c r="B51" s="14" t="s">
        <v>9</v>
      </c>
      <c r="C51" s="20">
        <v>401.97699999999998</v>
      </c>
      <c r="D51" s="21">
        <f>C51*C$14</f>
        <v>24520.596999999998</v>
      </c>
      <c r="E51" s="9"/>
      <c r="F51" s="22">
        <v>9.07</v>
      </c>
      <c r="G51" s="26">
        <f>F51*C$14</f>
        <v>553.27</v>
      </c>
    </row>
    <row r="52" spans="1:9" ht="12" customHeight="1" x14ac:dyDescent="0.2">
      <c r="A52" s="17"/>
      <c r="B52" s="15" t="s">
        <v>76</v>
      </c>
      <c r="C52" s="23"/>
      <c r="D52" s="24">
        <f>SUM(D41:D51)</f>
        <v>506631.95699999988</v>
      </c>
      <c r="E52" s="9"/>
      <c r="F52" s="25"/>
      <c r="G52" s="27">
        <f>SUM(G41:G51)</f>
        <v>11492.990000000002</v>
      </c>
      <c r="I52" s="10"/>
    </row>
    <row r="53" spans="1:9" ht="12" customHeight="1" x14ac:dyDescent="0.2">
      <c r="A53" s="18" t="s">
        <v>77</v>
      </c>
      <c r="B53" s="118" t="s">
        <v>78</v>
      </c>
      <c r="C53" s="119"/>
      <c r="D53" s="119"/>
      <c r="E53" s="119"/>
      <c r="F53" s="119"/>
      <c r="G53" s="119"/>
      <c r="I53" s="2" t="s">
        <v>67</v>
      </c>
    </row>
    <row r="54" spans="1:9" ht="12.75" x14ac:dyDescent="0.2">
      <c r="A54" s="18" t="s">
        <v>79</v>
      </c>
      <c r="B54" s="118"/>
      <c r="C54" s="118"/>
      <c r="D54" s="118"/>
      <c r="E54" s="118"/>
      <c r="F54" s="118"/>
      <c r="G54" s="118"/>
    </row>
    <row r="55" spans="1:9" ht="27.6" customHeight="1" x14ac:dyDescent="0.2">
      <c r="A55" s="30" t="s">
        <v>80</v>
      </c>
      <c r="B55" s="122" t="s">
        <v>81</v>
      </c>
      <c r="C55" s="122"/>
      <c r="D55" s="122"/>
      <c r="E55" s="122"/>
      <c r="F55" s="122"/>
      <c r="G55" s="122"/>
    </row>
    <row r="56" spans="1:9" ht="29.25" customHeight="1" x14ac:dyDescent="0.2">
      <c r="A56" s="30" t="s">
        <v>82</v>
      </c>
      <c r="B56" s="116" t="s">
        <v>83</v>
      </c>
      <c r="C56" s="117"/>
      <c r="D56" s="117"/>
      <c r="E56" s="117"/>
      <c r="F56" s="117"/>
      <c r="G56" s="117"/>
    </row>
    <row r="57" spans="1:9" ht="12.75" x14ac:dyDescent="0.2">
      <c r="A57" s="19" t="s">
        <v>84</v>
      </c>
      <c r="B57" s="118"/>
      <c r="C57" s="118"/>
      <c r="D57" s="118"/>
      <c r="E57" s="118"/>
      <c r="F57" s="118"/>
      <c r="G57" s="118"/>
    </row>
    <row r="58" spans="1:9" ht="12.75" x14ac:dyDescent="0.2">
      <c r="A58" s="73"/>
      <c r="B58" s="67"/>
      <c r="C58" s="67"/>
      <c r="D58" s="67"/>
      <c r="E58" s="67"/>
      <c r="F58" s="67"/>
      <c r="G58" s="67"/>
    </row>
    <row r="59" spans="1:9" ht="12" customHeight="1" x14ac:dyDescent="0.25">
      <c r="A59" s="16" t="s">
        <v>66</v>
      </c>
      <c r="B59" s="6">
        <v>485</v>
      </c>
      <c r="C59" s="7"/>
      <c r="D59" s="7"/>
      <c r="E59" s="7"/>
      <c r="F59" s="29"/>
      <c r="G59" s="29"/>
    </row>
    <row r="60" spans="1:9" ht="12" customHeight="1" x14ac:dyDescent="0.2">
      <c r="A60" s="17" t="s">
        <v>67</v>
      </c>
      <c r="B60" s="89" t="s">
        <v>148</v>
      </c>
      <c r="C60" s="120" t="s">
        <v>69</v>
      </c>
      <c r="D60" s="121"/>
      <c r="F60" s="120" t="s">
        <v>70</v>
      </c>
      <c r="G60" s="121"/>
    </row>
    <row r="61" spans="1:9" ht="12" customHeight="1" x14ac:dyDescent="0.2">
      <c r="A61" s="17"/>
      <c r="C61" s="8" t="s">
        <v>71</v>
      </c>
      <c r="D61" s="8" t="s">
        <v>72</v>
      </c>
      <c r="F61" s="8" t="s">
        <v>73</v>
      </c>
      <c r="G61" s="8" t="s">
        <v>74</v>
      </c>
    </row>
    <row r="62" spans="1:9" ht="12" customHeight="1" x14ac:dyDescent="0.2">
      <c r="A62" s="17"/>
      <c r="B62" s="14" t="s">
        <v>29</v>
      </c>
      <c r="C62" s="20">
        <v>234.06</v>
      </c>
      <c r="D62" s="21">
        <f>C62*C$4</f>
        <v>8660.2199999999993</v>
      </c>
      <c r="E62" s="9"/>
      <c r="F62" s="22">
        <v>4.8</v>
      </c>
      <c r="G62" s="26">
        <f>F62*C$4</f>
        <v>177.6</v>
      </c>
    </row>
    <row r="63" spans="1:9" ht="12" customHeight="1" x14ac:dyDescent="0.2">
      <c r="A63" s="17"/>
      <c r="B63" s="14" t="s">
        <v>30</v>
      </c>
      <c r="C63" s="20">
        <v>234.06</v>
      </c>
      <c r="D63" s="21">
        <f>C63*C$5</f>
        <v>9128.34</v>
      </c>
      <c r="E63" s="9"/>
      <c r="F63" s="22">
        <v>4.8</v>
      </c>
      <c r="G63" s="26">
        <f>F63*C$5</f>
        <v>187.2</v>
      </c>
    </row>
    <row r="64" spans="1:9" ht="12" customHeight="1" x14ac:dyDescent="0.2">
      <c r="A64" s="17"/>
      <c r="B64" s="14" t="s">
        <v>31</v>
      </c>
      <c r="C64" s="20">
        <v>234.06</v>
      </c>
      <c r="D64" s="21">
        <f>C64*C$6</f>
        <v>9128.34</v>
      </c>
      <c r="E64" s="9"/>
      <c r="F64" s="22">
        <v>4.8</v>
      </c>
      <c r="G64" s="26">
        <f>F64*C$6</f>
        <v>187.2</v>
      </c>
    </row>
    <row r="65" spans="1:9" ht="12" customHeight="1" x14ac:dyDescent="0.2">
      <c r="A65" s="17"/>
      <c r="B65" s="14" t="s">
        <v>75</v>
      </c>
      <c r="C65" s="20">
        <v>234.06</v>
      </c>
      <c r="D65" s="21">
        <f>C65*C$7</f>
        <v>9128.34</v>
      </c>
      <c r="E65" s="9"/>
      <c r="F65" s="22">
        <v>4.8</v>
      </c>
      <c r="G65" s="26">
        <f>F65*C$7</f>
        <v>187.2</v>
      </c>
    </row>
    <row r="66" spans="1:9" ht="12" customHeight="1" x14ac:dyDescent="0.2">
      <c r="A66" s="17"/>
      <c r="B66" s="14" t="s">
        <v>33</v>
      </c>
      <c r="C66" s="20">
        <v>234.06</v>
      </c>
      <c r="D66" s="21">
        <f>C66*C$8</f>
        <v>9128.34</v>
      </c>
      <c r="E66" s="9"/>
      <c r="F66" s="22">
        <v>4.8</v>
      </c>
      <c r="G66" s="26">
        <f>F66*C$8</f>
        <v>187.2</v>
      </c>
    </row>
    <row r="67" spans="1:9" ht="12" customHeight="1" x14ac:dyDescent="0.2">
      <c r="A67" s="17"/>
      <c r="B67" s="14" t="s">
        <v>61</v>
      </c>
      <c r="C67" s="20">
        <v>188.05500000000001</v>
      </c>
      <c r="D67" s="21">
        <f>C67*C$9</f>
        <v>1504.44</v>
      </c>
      <c r="E67" s="9"/>
      <c r="F67" s="22">
        <v>3.87</v>
      </c>
      <c r="G67" s="26">
        <f>F67*C$9</f>
        <v>30.96</v>
      </c>
    </row>
    <row r="68" spans="1:9" ht="12" customHeight="1" x14ac:dyDescent="0.2">
      <c r="A68" s="17"/>
      <c r="B68" s="14" t="s">
        <v>62</v>
      </c>
      <c r="C68" s="20">
        <v>188.05500000000001</v>
      </c>
      <c r="D68" s="21">
        <f>C68*C$10</f>
        <v>376.11</v>
      </c>
      <c r="E68" s="9"/>
      <c r="F68" s="22">
        <v>3.87</v>
      </c>
      <c r="G68" s="26">
        <f>F68*C$10</f>
        <v>7.74</v>
      </c>
    </row>
    <row r="69" spans="1:9" ht="12" customHeight="1" x14ac:dyDescent="0.2">
      <c r="A69" s="17"/>
      <c r="B69" s="14" t="s">
        <v>63</v>
      </c>
      <c r="C69" s="20">
        <v>188.05500000000001</v>
      </c>
      <c r="D69" s="21">
        <f>C69*C$11</f>
        <v>6958.0349999999999</v>
      </c>
      <c r="E69" s="9"/>
      <c r="F69" s="22">
        <v>3.87</v>
      </c>
      <c r="G69" s="26">
        <f>F69*C$11</f>
        <v>143.19</v>
      </c>
    </row>
    <row r="70" spans="1:9" ht="12" customHeight="1" x14ac:dyDescent="0.2">
      <c r="A70" s="17"/>
      <c r="B70" s="14" t="s">
        <v>64</v>
      </c>
      <c r="C70" s="20">
        <v>188.05500000000001</v>
      </c>
      <c r="D70" s="21">
        <f>C70*C$12</f>
        <v>1692.4950000000001</v>
      </c>
      <c r="E70" s="9"/>
      <c r="F70" s="22">
        <v>3.87</v>
      </c>
      <c r="G70" s="26">
        <f>F70*C$12</f>
        <v>34.83</v>
      </c>
    </row>
    <row r="71" spans="1:9" ht="12" customHeight="1" x14ac:dyDescent="0.2">
      <c r="A71" s="17"/>
      <c r="B71" s="14" t="s">
        <v>22</v>
      </c>
      <c r="C71" s="20">
        <v>70.521000000000001</v>
      </c>
      <c r="D71" s="21">
        <f>C71*C$13</f>
        <v>3878.6550000000002</v>
      </c>
      <c r="E71" s="9"/>
      <c r="F71" s="22">
        <v>1.45</v>
      </c>
      <c r="G71" s="26">
        <f>F71*C$13</f>
        <v>79.75</v>
      </c>
    </row>
    <row r="72" spans="1:9" ht="12" customHeight="1" x14ac:dyDescent="0.2">
      <c r="A72" s="17"/>
      <c r="B72" s="14" t="s">
        <v>9</v>
      </c>
      <c r="C72" s="20">
        <v>47.014000000000003</v>
      </c>
      <c r="D72" s="21">
        <f>C72*C$14</f>
        <v>2867.8540000000003</v>
      </c>
      <c r="E72" s="9"/>
      <c r="F72" s="22">
        <v>0.97</v>
      </c>
      <c r="G72" s="26">
        <f>F72*C$14</f>
        <v>59.17</v>
      </c>
    </row>
    <row r="73" spans="1:9" ht="12" customHeight="1" x14ac:dyDescent="0.2">
      <c r="A73" s="17"/>
      <c r="B73" s="15" t="s">
        <v>76</v>
      </c>
      <c r="C73" s="23"/>
      <c r="D73" s="24">
        <f>SUM(D62:D72)</f>
        <v>62451.169000000009</v>
      </c>
      <c r="E73" s="9"/>
      <c r="F73" s="25"/>
      <c r="G73" s="27">
        <f>SUM(G62:G72)</f>
        <v>1282.0400000000002</v>
      </c>
      <c r="I73" s="10"/>
    </row>
    <row r="74" spans="1:9" ht="12" customHeight="1" x14ac:dyDescent="0.2">
      <c r="A74" s="18" t="s">
        <v>77</v>
      </c>
      <c r="B74" s="118" t="s">
        <v>199</v>
      </c>
      <c r="C74" s="119"/>
      <c r="D74" s="119"/>
      <c r="E74" s="119"/>
      <c r="F74" s="119"/>
      <c r="G74" s="119"/>
      <c r="I74" s="2" t="s">
        <v>67</v>
      </c>
    </row>
    <row r="75" spans="1:9" ht="12.75" x14ac:dyDescent="0.2">
      <c r="A75" s="18" t="s">
        <v>79</v>
      </c>
      <c r="B75" s="118"/>
      <c r="C75" s="118"/>
      <c r="D75" s="118"/>
      <c r="E75" s="118"/>
      <c r="F75" s="118"/>
      <c r="G75" s="118"/>
    </row>
    <row r="76" spans="1:9" ht="27.6" customHeight="1" x14ac:dyDescent="0.2">
      <c r="A76" s="30" t="s">
        <v>80</v>
      </c>
      <c r="B76" s="122" t="s">
        <v>81</v>
      </c>
      <c r="C76" s="122"/>
      <c r="D76" s="122"/>
      <c r="E76" s="122"/>
      <c r="F76" s="122"/>
      <c r="G76" s="122"/>
    </row>
    <row r="77" spans="1:9" ht="29.25" customHeight="1" x14ac:dyDescent="0.2">
      <c r="A77" s="30" t="s">
        <v>82</v>
      </c>
      <c r="B77" s="116"/>
      <c r="C77" s="117"/>
      <c r="D77" s="117"/>
      <c r="E77" s="117"/>
      <c r="F77" s="117"/>
      <c r="G77" s="117"/>
    </row>
    <row r="78" spans="1:9" ht="12.75" x14ac:dyDescent="0.2">
      <c r="A78" s="19" t="s">
        <v>84</v>
      </c>
      <c r="B78" s="118" t="s">
        <v>149</v>
      </c>
      <c r="C78" s="118"/>
      <c r="D78" s="118"/>
      <c r="E78" s="118"/>
      <c r="F78" s="118"/>
      <c r="G78" s="118"/>
    </row>
    <row r="79" spans="1:9" ht="12.75" x14ac:dyDescent="0.2">
      <c r="A79" s="73"/>
      <c r="B79" s="67"/>
      <c r="C79" s="67"/>
      <c r="D79" s="67"/>
      <c r="E79" s="67"/>
      <c r="F79" s="67"/>
      <c r="G79" s="67"/>
    </row>
    <row r="80" spans="1:9" ht="12" customHeight="1" x14ac:dyDescent="0.2">
      <c r="A80" s="73"/>
      <c r="B80" s="67"/>
      <c r="C80" s="68"/>
      <c r="D80" s="68"/>
      <c r="E80" s="68"/>
      <c r="F80" s="68"/>
      <c r="G80" s="68"/>
    </row>
    <row r="81" spans="1:45" ht="12" customHeight="1" x14ac:dyDescent="0.25">
      <c r="A81" s="16" t="s">
        <v>66</v>
      </c>
      <c r="B81" s="6">
        <v>2131</v>
      </c>
      <c r="C81" s="7"/>
      <c r="D81" s="7"/>
      <c r="E81" s="7"/>
      <c r="F81" s="29"/>
      <c r="G81" s="29"/>
    </row>
    <row r="82" spans="1:45" ht="12" customHeight="1" x14ac:dyDescent="0.2">
      <c r="A82" s="17" t="s">
        <v>67</v>
      </c>
      <c r="B82" s="86" t="s">
        <v>86</v>
      </c>
      <c r="C82" s="120" t="s">
        <v>69</v>
      </c>
      <c r="D82" s="121"/>
      <c r="F82" s="120" t="s">
        <v>70</v>
      </c>
      <c r="G82" s="121"/>
    </row>
    <row r="83" spans="1:45" ht="12" customHeight="1" x14ac:dyDescent="0.2">
      <c r="A83" s="17"/>
      <c r="C83" s="8" t="s">
        <v>71</v>
      </c>
      <c r="D83" s="8" t="s">
        <v>72</v>
      </c>
      <c r="F83" s="8" t="s">
        <v>73</v>
      </c>
      <c r="G83" s="8" t="s">
        <v>74</v>
      </c>
    </row>
    <row r="84" spans="1:45" ht="12" customHeight="1" x14ac:dyDescent="0.2">
      <c r="A84" s="17"/>
      <c r="B84" s="14" t="s">
        <v>29</v>
      </c>
      <c r="C84" s="20">
        <v>45.804000000000002</v>
      </c>
      <c r="D84" s="21">
        <f>C84*C$4</f>
        <v>1694.748</v>
      </c>
      <c r="E84" s="9"/>
      <c r="F84" s="22">
        <v>1.17</v>
      </c>
      <c r="G84" s="26">
        <f>F84*C$4</f>
        <v>43.29</v>
      </c>
      <c r="J84" s="43"/>
      <c r="K84" s="35"/>
    </row>
    <row r="85" spans="1:45" ht="12" customHeight="1" x14ac:dyDescent="0.2">
      <c r="A85" s="17"/>
      <c r="B85" s="14" t="s">
        <v>30</v>
      </c>
      <c r="C85" s="20">
        <v>30.786000000000001</v>
      </c>
      <c r="D85" s="21">
        <f>C85*C$5</f>
        <v>1200.654</v>
      </c>
      <c r="E85" s="9"/>
      <c r="F85" s="22">
        <v>0.83</v>
      </c>
      <c r="G85" s="26">
        <f>F85*C$5</f>
        <v>32.369999999999997</v>
      </c>
    </row>
    <row r="86" spans="1:45" ht="12" customHeight="1" x14ac:dyDescent="0.2">
      <c r="A86" s="17"/>
      <c r="B86" s="14" t="s">
        <v>31</v>
      </c>
      <c r="C86" s="20">
        <v>30.786000000000001</v>
      </c>
      <c r="D86" s="21">
        <f>C86*C$6</f>
        <v>1200.654</v>
      </c>
      <c r="E86" s="9"/>
      <c r="F86" s="22">
        <v>0.83</v>
      </c>
      <c r="G86" s="26">
        <f>F86*C$6</f>
        <v>32.369999999999997</v>
      </c>
    </row>
    <row r="87" spans="1:45" ht="12" customHeight="1" x14ac:dyDescent="0.2">
      <c r="A87" s="17"/>
      <c r="B87" s="14" t="s">
        <v>75</v>
      </c>
      <c r="C87" s="20">
        <v>45.804000000000002</v>
      </c>
      <c r="D87" s="21">
        <f>C87*C$7</f>
        <v>1786.356</v>
      </c>
      <c r="E87" s="9"/>
      <c r="F87" s="22">
        <v>1.17</v>
      </c>
      <c r="G87" s="26">
        <f>F87*C$7</f>
        <v>45.629999999999995</v>
      </c>
    </row>
    <row r="88" spans="1:45" ht="12" customHeight="1" x14ac:dyDescent="0.2">
      <c r="A88" s="17"/>
      <c r="B88" s="14" t="s">
        <v>33</v>
      </c>
      <c r="C88" s="20">
        <v>45.804000000000002</v>
      </c>
      <c r="D88" s="21">
        <f>C88*C$8</f>
        <v>1786.356</v>
      </c>
      <c r="E88" s="9"/>
      <c r="F88" s="22">
        <v>1.17</v>
      </c>
      <c r="G88" s="26">
        <f>F88*C$8</f>
        <v>45.629999999999995</v>
      </c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</row>
    <row r="89" spans="1:45" ht="12" customHeight="1" x14ac:dyDescent="0.2">
      <c r="A89" s="17"/>
      <c r="B89" s="15" t="s">
        <v>76</v>
      </c>
      <c r="C89" s="23"/>
      <c r="D89" s="24">
        <f>SUM(D84:D88)</f>
        <v>7668.768</v>
      </c>
      <c r="E89" s="9"/>
      <c r="F89" s="25"/>
      <c r="G89" s="27">
        <f>SUM(G84:G88)</f>
        <v>199.29</v>
      </c>
      <c r="I89" s="10"/>
    </row>
    <row r="90" spans="1:45" ht="12" customHeight="1" x14ac:dyDescent="0.2">
      <c r="A90" s="18" t="s">
        <v>77</v>
      </c>
      <c r="B90" s="118" t="s">
        <v>78</v>
      </c>
      <c r="C90" s="119"/>
      <c r="D90" s="119"/>
      <c r="E90" s="119"/>
      <c r="F90" s="119"/>
      <c r="G90" s="119"/>
      <c r="I90" s="2" t="s">
        <v>67</v>
      </c>
    </row>
    <row r="91" spans="1:45" ht="12.75" x14ac:dyDescent="0.2">
      <c r="A91" s="18" t="s">
        <v>79</v>
      </c>
      <c r="B91" s="118"/>
      <c r="C91" s="118"/>
      <c r="D91" s="118"/>
      <c r="E91" s="118"/>
      <c r="F91" s="118"/>
      <c r="G91" s="118"/>
    </row>
    <row r="92" spans="1:45" ht="25.5" x14ac:dyDescent="0.2">
      <c r="A92" s="30" t="s">
        <v>80</v>
      </c>
      <c r="B92" s="122" t="s">
        <v>81</v>
      </c>
      <c r="C92" s="122"/>
      <c r="D92" s="122"/>
      <c r="E92" s="122"/>
      <c r="F92" s="122"/>
      <c r="G92" s="122"/>
    </row>
    <row r="93" spans="1:45" ht="27.75" customHeight="1" x14ac:dyDescent="0.2">
      <c r="A93" s="30" t="s">
        <v>82</v>
      </c>
      <c r="B93" s="116" t="s">
        <v>87</v>
      </c>
      <c r="C93" s="117"/>
      <c r="D93" s="117"/>
      <c r="E93" s="117"/>
      <c r="F93" s="117"/>
      <c r="G93" s="117"/>
    </row>
    <row r="94" spans="1:45" ht="12.75" x14ac:dyDescent="0.2">
      <c r="A94" s="19" t="s">
        <v>84</v>
      </c>
      <c r="B94" s="118"/>
      <c r="C94" s="118"/>
      <c r="D94" s="118"/>
      <c r="E94" s="118"/>
      <c r="F94" s="118"/>
      <c r="G94" s="118"/>
    </row>
    <row r="95" spans="1:45" ht="12" customHeight="1" x14ac:dyDescent="0.2">
      <c r="A95" s="11"/>
    </row>
    <row r="96" spans="1:45" ht="12" customHeight="1" x14ac:dyDescent="0.25">
      <c r="A96" s="16" t="s">
        <v>66</v>
      </c>
      <c r="B96" s="6">
        <v>2132</v>
      </c>
      <c r="C96" s="7"/>
      <c r="D96" s="7"/>
      <c r="E96" s="7"/>
      <c r="F96" s="29"/>
      <c r="G96" s="29"/>
    </row>
    <row r="97" spans="1:11" ht="12" customHeight="1" x14ac:dyDescent="0.2">
      <c r="A97" s="17" t="s">
        <v>67</v>
      </c>
      <c r="B97" s="86" t="s">
        <v>88</v>
      </c>
      <c r="C97" s="120" t="s">
        <v>69</v>
      </c>
      <c r="D97" s="121"/>
      <c r="F97" s="120" t="s">
        <v>70</v>
      </c>
      <c r="G97" s="121"/>
    </row>
    <row r="98" spans="1:11" ht="12" customHeight="1" x14ac:dyDescent="0.2">
      <c r="A98" s="17"/>
      <c r="C98" s="8" t="s">
        <v>71</v>
      </c>
      <c r="D98" s="8" t="s">
        <v>72</v>
      </c>
      <c r="F98" s="8" t="s">
        <v>73</v>
      </c>
      <c r="G98" s="8" t="s">
        <v>74</v>
      </c>
    </row>
    <row r="99" spans="1:11" ht="12" customHeight="1" x14ac:dyDescent="0.2">
      <c r="A99" s="17"/>
      <c r="B99" s="14" t="s">
        <v>29</v>
      </c>
      <c r="C99" s="20">
        <v>72.129000000000005</v>
      </c>
      <c r="D99" s="21">
        <f>C99*C$4</f>
        <v>2668.7730000000001</v>
      </c>
      <c r="E99" s="9"/>
      <c r="F99" s="22">
        <v>1.85</v>
      </c>
      <c r="G99" s="26">
        <f>F99*C$4</f>
        <v>68.45</v>
      </c>
    </row>
    <row r="100" spans="1:11" ht="12" customHeight="1" x14ac:dyDescent="0.2">
      <c r="A100" s="17"/>
      <c r="B100" s="14" t="s">
        <v>30</v>
      </c>
      <c r="C100" s="20">
        <v>50.06</v>
      </c>
      <c r="D100" s="21">
        <f>C100*C$5</f>
        <v>1952.3400000000001</v>
      </c>
      <c r="E100" s="9"/>
      <c r="F100" s="22">
        <v>1.27</v>
      </c>
      <c r="G100" s="26">
        <f>F100*C$5</f>
        <v>49.53</v>
      </c>
    </row>
    <row r="101" spans="1:11" ht="12" customHeight="1" x14ac:dyDescent="0.2">
      <c r="A101" s="17"/>
      <c r="B101" s="14" t="s">
        <v>31</v>
      </c>
      <c r="C101" s="20">
        <v>50.06</v>
      </c>
      <c r="D101" s="21">
        <f>C101*C$6</f>
        <v>1952.3400000000001</v>
      </c>
      <c r="E101" s="9"/>
      <c r="F101" s="22">
        <v>1.27</v>
      </c>
      <c r="G101" s="26">
        <f>F101*C$6</f>
        <v>49.53</v>
      </c>
      <c r="J101" s="43"/>
      <c r="K101" s="35"/>
    </row>
    <row r="102" spans="1:11" ht="12" customHeight="1" x14ac:dyDescent="0.2">
      <c r="A102" s="17"/>
      <c r="B102" s="14" t="s">
        <v>75</v>
      </c>
      <c r="C102" s="20">
        <v>72.129000000000005</v>
      </c>
      <c r="D102" s="21">
        <f>C102*C$7</f>
        <v>2813.0310000000004</v>
      </c>
      <c r="E102" s="9"/>
      <c r="F102" s="22">
        <v>1.85</v>
      </c>
      <c r="G102" s="26">
        <f>F102*C$7</f>
        <v>72.150000000000006</v>
      </c>
    </row>
    <row r="103" spans="1:11" ht="12" customHeight="1" x14ac:dyDescent="0.2">
      <c r="A103" s="17"/>
      <c r="B103" s="14" t="s">
        <v>33</v>
      </c>
      <c r="C103" s="20">
        <v>72.129000000000005</v>
      </c>
      <c r="D103" s="21">
        <f>C103*C$8</f>
        <v>2813.0310000000004</v>
      </c>
      <c r="E103" s="9"/>
      <c r="F103" s="22">
        <v>1.85</v>
      </c>
      <c r="G103" s="26">
        <f>F103*C$8</f>
        <v>72.150000000000006</v>
      </c>
    </row>
    <row r="104" spans="1:11" ht="12" customHeight="1" x14ac:dyDescent="0.2">
      <c r="A104" s="17"/>
      <c r="B104" s="15" t="s">
        <v>76</v>
      </c>
      <c r="C104" s="23"/>
      <c r="D104" s="24">
        <f>SUM(D99:D103)</f>
        <v>12199.515000000001</v>
      </c>
      <c r="E104" s="9"/>
      <c r="F104" s="25"/>
      <c r="G104" s="27">
        <f>SUM(G99:G103)</f>
        <v>311.81</v>
      </c>
      <c r="I104" s="10"/>
    </row>
    <row r="105" spans="1:11" ht="16.5" customHeight="1" x14ac:dyDescent="0.2">
      <c r="A105" s="18" t="s">
        <v>77</v>
      </c>
      <c r="B105" s="118" t="s">
        <v>199</v>
      </c>
      <c r="C105" s="119"/>
      <c r="D105" s="119"/>
      <c r="E105" s="119"/>
      <c r="F105" s="119"/>
      <c r="G105" s="119"/>
      <c r="I105" s="2" t="s">
        <v>67</v>
      </c>
    </row>
    <row r="106" spans="1:11" ht="12.75" x14ac:dyDescent="0.2">
      <c r="A106" s="18" t="s">
        <v>79</v>
      </c>
      <c r="B106" s="118"/>
      <c r="C106" s="119"/>
      <c r="D106" s="119"/>
      <c r="E106" s="119"/>
      <c r="F106" s="119"/>
      <c r="G106" s="119"/>
    </row>
    <row r="107" spans="1:11" ht="28.35" customHeight="1" x14ac:dyDescent="0.2">
      <c r="A107" s="30" t="s">
        <v>80</v>
      </c>
      <c r="B107" s="122" t="s">
        <v>81</v>
      </c>
      <c r="C107" s="122"/>
      <c r="D107" s="122"/>
      <c r="E107" s="122"/>
      <c r="F107" s="122"/>
      <c r="G107" s="122"/>
    </row>
    <row r="108" spans="1:11" ht="30" customHeight="1" x14ac:dyDescent="0.2">
      <c r="A108" s="30" t="s">
        <v>82</v>
      </c>
      <c r="B108" s="116" t="s">
        <v>87</v>
      </c>
      <c r="C108" s="117"/>
      <c r="D108" s="117"/>
      <c r="E108" s="117"/>
      <c r="F108" s="117"/>
      <c r="G108" s="117"/>
    </row>
    <row r="109" spans="1:11" ht="12.75" x14ac:dyDescent="0.2">
      <c r="A109" s="19" t="s">
        <v>84</v>
      </c>
      <c r="B109" s="118"/>
      <c r="C109" s="119"/>
      <c r="D109" s="119"/>
      <c r="E109" s="119"/>
      <c r="F109" s="119"/>
      <c r="G109" s="119"/>
    </row>
    <row r="110" spans="1:11" ht="12" customHeight="1" x14ac:dyDescent="0.2">
      <c r="A110" s="11"/>
    </row>
    <row r="111" spans="1:11" ht="12" customHeight="1" x14ac:dyDescent="0.25">
      <c r="A111" s="16" t="s">
        <v>66</v>
      </c>
      <c r="B111" s="6">
        <v>2135</v>
      </c>
      <c r="C111" s="7"/>
      <c r="D111" s="7"/>
      <c r="E111" s="7"/>
      <c r="F111" s="29"/>
      <c r="G111" s="29"/>
    </row>
    <row r="112" spans="1:11" ht="12" customHeight="1" x14ac:dyDescent="0.2">
      <c r="A112" s="17" t="s">
        <v>67</v>
      </c>
      <c r="B112" s="2" t="s">
        <v>89</v>
      </c>
      <c r="C112" s="120" t="s">
        <v>69</v>
      </c>
      <c r="D112" s="121"/>
      <c r="F112" s="120" t="s">
        <v>70</v>
      </c>
      <c r="G112" s="121"/>
    </row>
    <row r="113" spans="1:11" ht="12" customHeight="1" x14ac:dyDescent="0.2">
      <c r="A113" s="17"/>
      <c r="C113" s="8" t="s">
        <v>71</v>
      </c>
      <c r="D113" s="8" t="s">
        <v>72</v>
      </c>
      <c r="F113" s="8" t="s">
        <v>73</v>
      </c>
      <c r="G113" s="8" t="s">
        <v>74</v>
      </c>
      <c r="J113" s="43"/>
      <c r="K113" s="35"/>
    </row>
    <row r="114" spans="1:11" ht="12" customHeight="1" x14ac:dyDescent="0.2">
      <c r="A114" s="17"/>
      <c r="B114" s="14" t="s">
        <v>29</v>
      </c>
      <c r="C114" s="74">
        <v>65.756</v>
      </c>
      <c r="D114" s="21">
        <f>C114*C$4</f>
        <v>2432.9720000000002</v>
      </c>
      <c r="E114" s="9"/>
      <c r="F114" s="75">
        <v>1.83</v>
      </c>
      <c r="G114" s="26">
        <f>F114*C$4</f>
        <v>67.710000000000008</v>
      </c>
    </row>
    <row r="115" spans="1:11" ht="12" customHeight="1" x14ac:dyDescent="0.2">
      <c r="A115" s="17"/>
      <c r="B115" s="14" t="s">
        <v>30</v>
      </c>
      <c r="C115" s="74">
        <v>48.942999999999998</v>
      </c>
      <c r="D115" s="21">
        <f>C115*C$5</f>
        <v>1908.7769999999998</v>
      </c>
      <c r="E115" s="9"/>
      <c r="F115" s="75">
        <v>1.33</v>
      </c>
      <c r="G115" s="26">
        <f>F115*C$5</f>
        <v>51.870000000000005</v>
      </c>
    </row>
    <row r="116" spans="1:11" ht="12" customHeight="1" x14ac:dyDescent="0.2">
      <c r="A116" s="17"/>
      <c r="B116" s="14" t="s">
        <v>31</v>
      </c>
      <c r="C116" s="74">
        <v>48.942999999999998</v>
      </c>
      <c r="D116" s="21">
        <f>C116*C$6</f>
        <v>1908.7769999999998</v>
      </c>
      <c r="E116" s="9"/>
      <c r="F116" s="75">
        <v>1.33</v>
      </c>
      <c r="G116" s="26">
        <f>F116*C$6</f>
        <v>51.870000000000005</v>
      </c>
    </row>
    <row r="117" spans="1:11" ht="12" customHeight="1" x14ac:dyDescent="0.2">
      <c r="A117" s="17"/>
      <c r="B117" s="14" t="s">
        <v>75</v>
      </c>
      <c r="C117" s="74">
        <v>65.756</v>
      </c>
      <c r="D117" s="21">
        <f>C117*C$7</f>
        <v>2564.4839999999999</v>
      </c>
      <c r="E117" s="9"/>
      <c r="F117" s="75">
        <v>1.83</v>
      </c>
      <c r="G117" s="26">
        <f>F117*C$7</f>
        <v>71.37</v>
      </c>
    </row>
    <row r="118" spans="1:11" ht="12" customHeight="1" x14ac:dyDescent="0.2">
      <c r="A118" s="17"/>
      <c r="B118" s="14" t="s">
        <v>33</v>
      </c>
      <c r="C118" s="74">
        <v>65.756</v>
      </c>
      <c r="D118" s="21">
        <f>C118*C$8</f>
        <v>2564.4839999999999</v>
      </c>
      <c r="E118" s="9"/>
      <c r="F118" s="75">
        <v>1.83</v>
      </c>
      <c r="G118" s="26">
        <f>F118*C$8</f>
        <v>71.37</v>
      </c>
    </row>
    <row r="119" spans="1:11" ht="12" customHeight="1" x14ac:dyDescent="0.2">
      <c r="A119" s="17"/>
      <c r="B119" s="15" t="s">
        <v>76</v>
      </c>
      <c r="C119" s="23"/>
      <c r="D119" s="24">
        <f>SUM(D114:D118)</f>
        <v>11379.494000000001</v>
      </c>
      <c r="E119" s="9"/>
      <c r="F119" s="25"/>
      <c r="G119" s="27">
        <f>SUM(G114:G118)</f>
        <v>314.19000000000005</v>
      </c>
      <c r="I119" s="10"/>
    </row>
    <row r="120" spans="1:11" ht="12" customHeight="1" x14ac:dyDescent="0.2">
      <c r="A120" s="18" t="s">
        <v>77</v>
      </c>
      <c r="B120" s="118" t="s">
        <v>199</v>
      </c>
      <c r="C120" s="119"/>
      <c r="D120" s="119"/>
      <c r="E120" s="119"/>
      <c r="F120" s="119"/>
      <c r="G120" s="119"/>
      <c r="I120" s="2" t="s">
        <v>67</v>
      </c>
    </row>
    <row r="121" spans="1:11" ht="12.75" x14ac:dyDescent="0.2">
      <c r="A121" s="18" t="s">
        <v>79</v>
      </c>
      <c r="B121" s="118"/>
      <c r="C121" s="119"/>
      <c r="D121" s="119"/>
      <c r="E121" s="119"/>
      <c r="F121" s="119"/>
      <c r="G121" s="119"/>
    </row>
    <row r="122" spans="1:11" ht="30" customHeight="1" x14ac:dyDescent="0.2">
      <c r="A122" s="30" t="s">
        <v>80</v>
      </c>
      <c r="B122" s="122" t="s">
        <v>81</v>
      </c>
      <c r="C122" s="122"/>
      <c r="D122" s="122"/>
      <c r="E122" s="122"/>
      <c r="F122" s="122"/>
      <c r="G122" s="122"/>
    </row>
    <row r="123" spans="1:11" ht="30.75" customHeight="1" x14ac:dyDescent="0.2">
      <c r="A123" s="30" t="s">
        <v>82</v>
      </c>
      <c r="B123" s="116" t="s">
        <v>87</v>
      </c>
      <c r="C123" s="117"/>
      <c r="D123" s="117"/>
      <c r="E123" s="117"/>
      <c r="F123" s="117"/>
      <c r="G123" s="117"/>
    </row>
    <row r="124" spans="1:11" ht="12.75" x14ac:dyDescent="0.2">
      <c r="A124" s="19" t="s">
        <v>84</v>
      </c>
      <c r="B124" s="118"/>
      <c r="C124" s="118"/>
      <c r="D124" s="118"/>
      <c r="E124" s="118"/>
      <c r="F124" s="118"/>
      <c r="G124" s="118"/>
    </row>
    <row r="125" spans="1:11" ht="12" customHeight="1" x14ac:dyDescent="0.2">
      <c r="A125" s="12"/>
    </row>
    <row r="126" spans="1:11" ht="12" customHeight="1" x14ac:dyDescent="0.25">
      <c r="A126" s="16" t="s">
        <v>66</v>
      </c>
      <c r="B126" s="6">
        <v>2137</v>
      </c>
      <c r="C126" s="7"/>
      <c r="D126" s="7"/>
      <c r="E126" s="7"/>
      <c r="F126" s="29"/>
      <c r="G126" s="29"/>
    </row>
    <row r="127" spans="1:11" ht="12" customHeight="1" x14ac:dyDescent="0.2">
      <c r="A127" s="17" t="s">
        <v>67</v>
      </c>
      <c r="B127" s="2" t="s">
        <v>90</v>
      </c>
      <c r="C127" s="120" t="s">
        <v>69</v>
      </c>
      <c r="D127" s="121"/>
      <c r="F127" s="120" t="s">
        <v>70</v>
      </c>
      <c r="G127" s="121"/>
    </row>
    <row r="128" spans="1:11" ht="12" customHeight="1" x14ac:dyDescent="0.2">
      <c r="A128" s="17"/>
      <c r="C128" s="8" t="s">
        <v>71</v>
      </c>
      <c r="D128" s="8" t="s">
        <v>72</v>
      </c>
      <c r="F128" s="8" t="s">
        <v>73</v>
      </c>
      <c r="G128" s="8" t="s">
        <v>74</v>
      </c>
    </row>
    <row r="129" spans="1:9" ht="12" customHeight="1" x14ac:dyDescent="0.2">
      <c r="A129" s="17"/>
      <c r="B129" s="14" t="s">
        <v>29</v>
      </c>
      <c r="C129" s="20">
        <v>82.102000000000004</v>
      </c>
      <c r="D129" s="21">
        <f>C129*C$4</f>
        <v>3037.7740000000003</v>
      </c>
      <c r="E129" s="9"/>
      <c r="F129" s="22">
        <v>2.15</v>
      </c>
      <c r="G129" s="26">
        <f>F129*C$4</f>
        <v>79.55</v>
      </c>
    </row>
    <row r="130" spans="1:9" ht="12" customHeight="1" x14ac:dyDescent="0.2">
      <c r="A130" s="17"/>
      <c r="B130" s="14" t="s">
        <v>30</v>
      </c>
      <c r="C130" s="20">
        <v>82.102000000000004</v>
      </c>
      <c r="D130" s="21">
        <f>C130*C$5</f>
        <v>3201.9780000000001</v>
      </c>
      <c r="E130" s="9"/>
      <c r="F130" s="22">
        <v>2.15</v>
      </c>
      <c r="G130" s="26">
        <f>F130*C$5</f>
        <v>83.85</v>
      </c>
    </row>
    <row r="131" spans="1:9" ht="12" customHeight="1" x14ac:dyDescent="0.2">
      <c r="A131" s="17"/>
      <c r="B131" s="14" t="s">
        <v>31</v>
      </c>
      <c r="C131" s="20">
        <v>63.668999999999997</v>
      </c>
      <c r="D131" s="21">
        <f>C131*C$6</f>
        <v>2483.0909999999999</v>
      </c>
      <c r="E131" s="9"/>
      <c r="F131" s="22">
        <v>1.67</v>
      </c>
      <c r="G131" s="26">
        <f>F131*C$6</f>
        <v>65.13</v>
      </c>
    </row>
    <row r="132" spans="1:9" ht="12" customHeight="1" x14ac:dyDescent="0.2">
      <c r="A132" s="17"/>
      <c r="B132" s="14" t="s">
        <v>75</v>
      </c>
      <c r="C132" s="20">
        <v>82.102000000000004</v>
      </c>
      <c r="D132" s="21">
        <f>C132*C$7</f>
        <v>3201.9780000000001</v>
      </c>
      <c r="E132" s="9"/>
      <c r="F132" s="22">
        <v>2.15</v>
      </c>
      <c r="G132" s="26">
        <f>F132*C$7</f>
        <v>83.85</v>
      </c>
    </row>
    <row r="133" spans="1:9" ht="12" customHeight="1" x14ac:dyDescent="0.2">
      <c r="A133" s="17"/>
      <c r="B133" s="14" t="s">
        <v>33</v>
      </c>
      <c r="C133" s="20">
        <v>82.102000000000004</v>
      </c>
      <c r="D133" s="21">
        <f>C133*C$8</f>
        <v>3201.9780000000001</v>
      </c>
      <c r="E133" s="9"/>
      <c r="F133" s="22">
        <v>2.15</v>
      </c>
      <c r="G133" s="26">
        <f>F133*C$8</f>
        <v>83.85</v>
      </c>
    </row>
    <row r="134" spans="1:9" ht="12" customHeight="1" x14ac:dyDescent="0.2">
      <c r="A134" s="17"/>
      <c r="B134" s="15" t="s">
        <v>76</v>
      </c>
      <c r="C134" s="23"/>
      <c r="D134" s="24">
        <f>SUM(D129:D133)</f>
        <v>15126.798999999999</v>
      </c>
      <c r="E134" s="9"/>
      <c r="F134" s="25"/>
      <c r="G134" s="27">
        <f>SUM(G129:G133)</f>
        <v>396.23</v>
      </c>
      <c r="I134" s="10"/>
    </row>
    <row r="135" spans="1:9" ht="12.75" x14ac:dyDescent="0.2">
      <c r="A135" s="18" t="s">
        <v>77</v>
      </c>
      <c r="B135" s="118" t="s">
        <v>199</v>
      </c>
      <c r="C135" s="119"/>
      <c r="D135" s="119"/>
      <c r="E135" s="119"/>
      <c r="F135" s="119"/>
      <c r="G135" s="119"/>
    </row>
    <row r="136" spans="1:9" ht="12" customHeight="1" x14ac:dyDescent="0.2">
      <c r="A136" s="18" t="s">
        <v>79</v>
      </c>
      <c r="B136" s="118"/>
      <c r="C136" s="119"/>
      <c r="D136" s="119"/>
      <c r="E136" s="119"/>
      <c r="F136" s="119"/>
      <c r="G136" s="119"/>
    </row>
    <row r="137" spans="1:9" ht="27.6" customHeight="1" x14ac:dyDescent="0.2">
      <c r="A137" s="30" t="s">
        <v>80</v>
      </c>
      <c r="B137" s="122" t="s">
        <v>81</v>
      </c>
      <c r="C137" s="122"/>
      <c r="D137" s="122"/>
      <c r="E137" s="122"/>
      <c r="F137" s="122"/>
      <c r="G137" s="122"/>
    </row>
    <row r="138" spans="1:9" ht="30.75" customHeight="1" x14ac:dyDescent="0.2">
      <c r="A138" s="30" t="s">
        <v>82</v>
      </c>
      <c r="B138" s="116" t="s">
        <v>87</v>
      </c>
      <c r="C138" s="117"/>
      <c r="D138" s="117"/>
      <c r="E138" s="117"/>
      <c r="F138" s="117"/>
      <c r="G138" s="117"/>
    </row>
    <row r="139" spans="1:9" ht="12" customHeight="1" x14ac:dyDescent="0.2">
      <c r="A139" s="19" t="s">
        <v>84</v>
      </c>
      <c r="B139" s="118"/>
      <c r="C139" s="119"/>
      <c r="D139" s="119"/>
      <c r="E139" s="119"/>
      <c r="F139" s="119"/>
      <c r="G139" s="119"/>
    </row>
    <row r="140" spans="1:9" ht="12" customHeight="1" x14ac:dyDescent="0.2">
      <c r="A140" s="12"/>
    </row>
    <row r="141" spans="1:9" ht="12" customHeight="1" x14ac:dyDescent="0.25">
      <c r="A141" s="16" t="s">
        <v>66</v>
      </c>
      <c r="B141" s="6">
        <v>2138</v>
      </c>
      <c r="C141" s="7"/>
      <c r="D141" s="7"/>
      <c r="E141" s="7"/>
      <c r="F141" s="29"/>
      <c r="G141" s="29"/>
    </row>
    <row r="142" spans="1:9" ht="12" customHeight="1" x14ac:dyDescent="0.2">
      <c r="A142" s="17" t="s">
        <v>67</v>
      </c>
      <c r="B142" s="2" t="s">
        <v>91</v>
      </c>
      <c r="C142" s="120" t="s">
        <v>69</v>
      </c>
      <c r="D142" s="121"/>
      <c r="F142" s="120" t="s">
        <v>70</v>
      </c>
      <c r="G142" s="121"/>
    </row>
    <row r="143" spans="1:9" ht="12" customHeight="1" x14ac:dyDescent="0.2">
      <c r="A143" s="17"/>
      <c r="C143" s="8" t="s">
        <v>71</v>
      </c>
      <c r="D143" s="8" t="s">
        <v>72</v>
      </c>
      <c r="F143" s="8" t="s">
        <v>73</v>
      </c>
      <c r="G143" s="8" t="s">
        <v>74</v>
      </c>
    </row>
    <row r="144" spans="1:9" ht="12" customHeight="1" x14ac:dyDescent="0.2">
      <c r="A144" s="17"/>
      <c r="B144" s="14" t="s">
        <v>29</v>
      </c>
      <c r="C144" s="20">
        <v>192.95500000000001</v>
      </c>
      <c r="D144" s="21">
        <f>C144*C$4</f>
        <v>7139.335</v>
      </c>
      <c r="E144" s="9"/>
      <c r="F144" s="22">
        <v>4.72</v>
      </c>
      <c r="G144" s="26">
        <f>F144*C$4</f>
        <v>174.64</v>
      </c>
    </row>
    <row r="145" spans="1:9" ht="12" customHeight="1" x14ac:dyDescent="0.2">
      <c r="A145" s="17"/>
      <c r="B145" s="14" t="s">
        <v>30</v>
      </c>
      <c r="C145" s="20">
        <v>192.95500000000001</v>
      </c>
      <c r="D145" s="21">
        <f>C145*C$5</f>
        <v>7525.2450000000008</v>
      </c>
      <c r="E145" s="9"/>
      <c r="F145" s="22">
        <v>4.72</v>
      </c>
      <c r="G145" s="26">
        <f>F145*C$5</f>
        <v>184.07999999999998</v>
      </c>
    </row>
    <row r="146" spans="1:9" ht="12" customHeight="1" x14ac:dyDescent="0.2">
      <c r="A146" s="17"/>
      <c r="B146" s="14" t="s">
        <v>31</v>
      </c>
      <c r="C146" s="20">
        <v>192.95500000000001</v>
      </c>
      <c r="D146" s="21">
        <f>C146*C$6</f>
        <v>7525.2450000000008</v>
      </c>
      <c r="E146" s="9"/>
      <c r="F146" s="22">
        <v>4.72</v>
      </c>
      <c r="G146" s="26">
        <f>F146*C$6</f>
        <v>184.07999999999998</v>
      </c>
    </row>
    <row r="147" spans="1:9" ht="12" customHeight="1" x14ac:dyDescent="0.2">
      <c r="A147" s="17"/>
      <c r="B147" s="14" t="s">
        <v>75</v>
      </c>
      <c r="C147" s="20">
        <v>185.066</v>
      </c>
      <c r="D147" s="21">
        <f>C147*C$7</f>
        <v>7217.5740000000005</v>
      </c>
      <c r="E147" s="9"/>
      <c r="F147" s="22">
        <v>4.4800000000000004</v>
      </c>
      <c r="G147" s="26">
        <f>F147*C$7</f>
        <v>174.72000000000003</v>
      </c>
    </row>
    <row r="148" spans="1:9" ht="12" customHeight="1" x14ac:dyDescent="0.2">
      <c r="A148" s="17"/>
      <c r="B148" s="14" t="s">
        <v>33</v>
      </c>
      <c r="C148" s="20">
        <v>192.95500000000001</v>
      </c>
      <c r="D148" s="21">
        <f>C148*C$8</f>
        <v>7525.2450000000008</v>
      </c>
      <c r="E148" s="9"/>
      <c r="F148" s="22">
        <v>4.72</v>
      </c>
      <c r="G148" s="26">
        <f>F148*C$8</f>
        <v>184.07999999999998</v>
      </c>
    </row>
    <row r="149" spans="1:9" ht="12" customHeight="1" x14ac:dyDescent="0.2">
      <c r="A149" s="17"/>
      <c r="B149" s="15" t="s">
        <v>76</v>
      </c>
      <c r="C149" s="23"/>
      <c r="D149" s="24">
        <f>SUM(D144:D148)</f>
        <v>36932.644000000008</v>
      </c>
      <c r="E149" s="9"/>
      <c r="F149" s="25"/>
      <c r="G149" s="27">
        <f>SUM(G144:G148)</f>
        <v>901.59999999999991</v>
      </c>
      <c r="I149" s="10"/>
    </row>
    <row r="150" spans="1:9" ht="12.75" x14ac:dyDescent="0.2">
      <c r="A150" s="18" t="s">
        <v>77</v>
      </c>
      <c r="B150" s="118" t="s">
        <v>199</v>
      </c>
      <c r="C150" s="119"/>
      <c r="D150" s="119"/>
      <c r="E150" s="119"/>
      <c r="F150" s="119"/>
      <c r="G150" s="119"/>
    </row>
    <row r="151" spans="1:9" ht="12" customHeight="1" x14ac:dyDescent="0.2">
      <c r="A151" s="18" t="s">
        <v>79</v>
      </c>
      <c r="B151" s="118"/>
      <c r="C151" s="119"/>
      <c r="D151" s="119"/>
      <c r="E151" s="119"/>
      <c r="F151" s="119"/>
      <c r="G151" s="119"/>
    </row>
    <row r="152" spans="1:9" ht="29.45" customHeight="1" x14ac:dyDescent="0.2">
      <c r="A152" s="30" t="s">
        <v>80</v>
      </c>
      <c r="B152" s="122" t="s">
        <v>81</v>
      </c>
      <c r="C152" s="122"/>
      <c r="D152" s="122"/>
      <c r="E152" s="122"/>
      <c r="F152" s="122"/>
      <c r="G152" s="122"/>
    </row>
    <row r="153" spans="1:9" ht="33.75" customHeight="1" x14ac:dyDescent="0.2">
      <c r="A153" s="30" t="s">
        <v>82</v>
      </c>
      <c r="B153" s="116" t="s">
        <v>87</v>
      </c>
      <c r="C153" s="117"/>
      <c r="D153" s="117"/>
      <c r="E153" s="117"/>
      <c r="F153" s="117"/>
      <c r="G153" s="117"/>
    </row>
    <row r="154" spans="1:9" ht="12" customHeight="1" x14ac:dyDescent="0.2">
      <c r="A154" s="19" t="s">
        <v>84</v>
      </c>
      <c r="B154" s="118"/>
      <c r="C154" s="119"/>
      <c r="D154" s="119"/>
      <c r="E154" s="119"/>
      <c r="F154" s="119"/>
      <c r="G154" s="119"/>
    </row>
    <row r="155" spans="1:9" ht="12" customHeight="1" x14ac:dyDescent="0.2">
      <c r="A155" s="12"/>
    </row>
    <row r="156" spans="1:9" ht="12" customHeight="1" x14ac:dyDescent="0.25">
      <c r="A156" s="16" t="s">
        <v>66</v>
      </c>
      <c r="B156" s="6">
        <v>2139</v>
      </c>
      <c r="C156" s="7"/>
      <c r="D156" s="7"/>
      <c r="E156" s="7"/>
      <c r="F156" s="29"/>
      <c r="G156" s="29"/>
    </row>
    <row r="157" spans="1:9" ht="12" customHeight="1" x14ac:dyDescent="0.2">
      <c r="A157" s="17" t="s">
        <v>67</v>
      </c>
      <c r="B157" s="2" t="s">
        <v>92</v>
      </c>
      <c r="C157" s="120" t="s">
        <v>69</v>
      </c>
      <c r="D157" s="121"/>
      <c r="F157" s="120" t="s">
        <v>70</v>
      </c>
      <c r="G157" s="121"/>
    </row>
    <row r="158" spans="1:9" ht="12" customHeight="1" x14ac:dyDescent="0.2">
      <c r="A158" s="17"/>
      <c r="C158" s="8" t="s">
        <v>71</v>
      </c>
      <c r="D158" s="8" t="s">
        <v>72</v>
      </c>
      <c r="F158" s="8" t="s">
        <v>73</v>
      </c>
      <c r="G158" s="8" t="s">
        <v>74</v>
      </c>
    </row>
    <row r="159" spans="1:9" ht="12" customHeight="1" x14ac:dyDescent="0.2">
      <c r="A159" s="17"/>
      <c r="B159" s="14" t="s">
        <v>29</v>
      </c>
      <c r="C159" s="20">
        <v>14.78</v>
      </c>
      <c r="D159" s="21">
        <f>C159*C$4</f>
        <v>546.86</v>
      </c>
      <c r="E159" s="9"/>
      <c r="F159" s="22">
        <v>0.5</v>
      </c>
      <c r="G159" s="26">
        <f>F159*C$4</f>
        <v>18.5</v>
      </c>
    </row>
    <row r="160" spans="1:9" ht="12" customHeight="1" x14ac:dyDescent="0.2">
      <c r="A160" s="17"/>
      <c r="B160" s="14" t="s">
        <v>30</v>
      </c>
      <c r="C160" s="20">
        <v>14.78</v>
      </c>
      <c r="D160" s="21">
        <f>C160*C$5</f>
        <v>576.41999999999996</v>
      </c>
      <c r="E160" s="9"/>
      <c r="F160" s="22">
        <v>0.5</v>
      </c>
      <c r="G160" s="26">
        <f>F160*C$5</f>
        <v>19.5</v>
      </c>
    </row>
    <row r="161" spans="1:11" ht="12" customHeight="1" x14ac:dyDescent="0.2">
      <c r="A161" s="17"/>
      <c r="B161" s="14" t="s">
        <v>31</v>
      </c>
      <c r="C161" s="20">
        <v>14.78</v>
      </c>
      <c r="D161" s="21">
        <f>C161*C$6</f>
        <v>576.41999999999996</v>
      </c>
      <c r="E161" s="9"/>
      <c r="F161" s="22">
        <v>0.5</v>
      </c>
      <c r="G161" s="26">
        <f>F161*C$6</f>
        <v>19.5</v>
      </c>
    </row>
    <row r="162" spans="1:11" ht="12" customHeight="1" x14ac:dyDescent="0.2">
      <c r="A162" s="17"/>
      <c r="B162" s="14" t="s">
        <v>75</v>
      </c>
      <c r="C162" s="20">
        <v>14.78</v>
      </c>
      <c r="D162" s="21">
        <f>C162*C$7</f>
        <v>576.41999999999996</v>
      </c>
      <c r="E162" s="9"/>
      <c r="F162" s="22">
        <v>0.5</v>
      </c>
      <c r="G162" s="26">
        <f>F162*C$7</f>
        <v>19.5</v>
      </c>
    </row>
    <row r="163" spans="1:11" ht="12" customHeight="1" x14ac:dyDescent="0.2">
      <c r="A163" s="17"/>
      <c r="B163" s="14" t="s">
        <v>33</v>
      </c>
      <c r="C163" s="20">
        <v>14.78</v>
      </c>
      <c r="D163" s="21">
        <f>C163*C$8</f>
        <v>576.41999999999996</v>
      </c>
      <c r="E163" s="9"/>
      <c r="F163" s="22">
        <v>0.5</v>
      </c>
      <c r="G163" s="26">
        <f>F163*C$8</f>
        <v>19.5</v>
      </c>
    </row>
    <row r="164" spans="1:11" ht="12" customHeight="1" x14ac:dyDescent="0.2">
      <c r="A164" s="17"/>
      <c r="B164" s="15" t="s">
        <v>76</v>
      </c>
      <c r="C164" s="23"/>
      <c r="D164" s="24">
        <f>SUM(D159:D163)</f>
        <v>2852.54</v>
      </c>
      <c r="E164" s="9"/>
      <c r="F164" s="25"/>
      <c r="G164" s="27">
        <f>SUM(G159:G163)</f>
        <v>96.5</v>
      </c>
      <c r="I164" s="10"/>
    </row>
    <row r="165" spans="1:11" ht="12.75" x14ac:dyDescent="0.2">
      <c r="A165" s="18" t="s">
        <v>77</v>
      </c>
      <c r="B165" s="118" t="s">
        <v>199</v>
      </c>
      <c r="C165" s="119"/>
      <c r="D165" s="119"/>
      <c r="E165" s="119"/>
      <c r="F165" s="119"/>
      <c r="G165" s="119"/>
    </row>
    <row r="166" spans="1:11" ht="12.75" x14ac:dyDescent="0.2">
      <c r="A166" s="18" t="s">
        <v>79</v>
      </c>
      <c r="B166" s="122"/>
      <c r="C166" s="122"/>
      <c r="D166" s="122"/>
      <c r="E166" s="122"/>
      <c r="F166" s="122"/>
      <c r="G166" s="122"/>
    </row>
    <row r="167" spans="1:11" ht="29.1" customHeight="1" x14ac:dyDescent="0.2">
      <c r="A167" s="30" t="s">
        <v>80</v>
      </c>
      <c r="B167" s="122" t="s">
        <v>81</v>
      </c>
      <c r="C167" s="122"/>
      <c r="D167" s="122"/>
      <c r="E167" s="122"/>
      <c r="F167" s="122"/>
      <c r="G167" s="122"/>
    </row>
    <row r="168" spans="1:11" ht="25.5" x14ac:dyDescent="0.2">
      <c r="A168" s="30" t="s">
        <v>82</v>
      </c>
      <c r="B168" s="116" t="s">
        <v>87</v>
      </c>
      <c r="C168" s="117"/>
      <c r="D168" s="117"/>
      <c r="E168" s="117"/>
      <c r="F168" s="117"/>
      <c r="G168" s="117"/>
    </row>
    <row r="169" spans="1:11" ht="12.75" x14ac:dyDescent="0.2">
      <c r="A169" s="19" t="s">
        <v>84</v>
      </c>
      <c r="B169" s="118"/>
      <c r="C169" s="119"/>
      <c r="D169" s="119"/>
      <c r="E169" s="119"/>
      <c r="F169" s="119"/>
      <c r="G169" s="119"/>
    </row>
    <row r="170" spans="1:11" ht="12" customHeight="1" x14ac:dyDescent="0.2">
      <c r="A170" s="12"/>
    </row>
    <row r="171" spans="1:11" ht="12" customHeight="1" x14ac:dyDescent="0.25">
      <c r="A171" s="16" t="s">
        <v>66</v>
      </c>
      <c r="B171" s="6">
        <v>2140</v>
      </c>
      <c r="C171" s="7"/>
      <c r="D171" s="7"/>
      <c r="E171" s="7"/>
      <c r="F171" s="29"/>
      <c r="G171" s="29"/>
    </row>
    <row r="172" spans="1:11" ht="12" customHeight="1" x14ac:dyDescent="0.2">
      <c r="A172" s="17" t="s">
        <v>67</v>
      </c>
      <c r="B172" s="2" t="s">
        <v>93</v>
      </c>
      <c r="C172" s="120" t="s">
        <v>69</v>
      </c>
      <c r="D172" s="121"/>
      <c r="F172" s="120" t="s">
        <v>70</v>
      </c>
      <c r="G172" s="121"/>
    </row>
    <row r="173" spans="1:11" ht="12" customHeight="1" x14ac:dyDescent="0.2">
      <c r="A173" s="17"/>
      <c r="C173" s="8" t="s">
        <v>71</v>
      </c>
      <c r="D173" s="8" t="s">
        <v>72</v>
      </c>
      <c r="F173" s="8" t="s">
        <v>73</v>
      </c>
      <c r="G173" s="8" t="s">
        <v>74</v>
      </c>
    </row>
    <row r="174" spans="1:11" ht="12" customHeight="1" x14ac:dyDescent="0.2">
      <c r="A174" s="17"/>
      <c r="B174" s="14" t="s">
        <v>29</v>
      </c>
      <c r="C174" s="20">
        <v>38.113999999999997</v>
      </c>
      <c r="D174" s="21">
        <f>C174*C$4</f>
        <v>1410.2179999999998</v>
      </c>
      <c r="E174" s="9"/>
      <c r="F174" s="22">
        <v>0.87</v>
      </c>
      <c r="G174" s="26">
        <f>F174*C$4</f>
        <v>32.19</v>
      </c>
      <c r="J174" s="43"/>
      <c r="K174" s="35"/>
    </row>
    <row r="175" spans="1:11" ht="12" customHeight="1" x14ac:dyDescent="0.2">
      <c r="A175" s="17"/>
      <c r="B175" s="14" t="s">
        <v>30</v>
      </c>
      <c r="C175" s="20">
        <v>38.113999999999997</v>
      </c>
      <c r="D175" s="21">
        <f>C175*C$5</f>
        <v>1486.4459999999999</v>
      </c>
      <c r="E175" s="9"/>
      <c r="F175" s="22">
        <v>0.87</v>
      </c>
      <c r="G175" s="26">
        <f>F175*C$5</f>
        <v>33.93</v>
      </c>
      <c r="I175" s="10"/>
    </row>
    <row r="176" spans="1:11" ht="12" customHeight="1" x14ac:dyDescent="0.2">
      <c r="A176" s="17"/>
      <c r="B176" s="14" t="s">
        <v>31</v>
      </c>
      <c r="C176" s="20">
        <v>38.113999999999997</v>
      </c>
      <c r="D176" s="21">
        <f>C176*C$6</f>
        <v>1486.4459999999999</v>
      </c>
      <c r="E176" s="9"/>
      <c r="F176" s="22">
        <v>0.87</v>
      </c>
      <c r="G176" s="26">
        <f>F176*C$6</f>
        <v>33.93</v>
      </c>
    </row>
    <row r="177" spans="1:9" ht="12" customHeight="1" x14ac:dyDescent="0.2">
      <c r="A177" s="17"/>
      <c r="B177" s="14" t="s">
        <v>75</v>
      </c>
      <c r="C177" s="20">
        <v>38.113999999999997</v>
      </c>
      <c r="D177" s="21">
        <f>C177*C$7</f>
        <v>1486.4459999999999</v>
      </c>
      <c r="E177" s="9"/>
      <c r="F177" s="22">
        <v>0.87</v>
      </c>
      <c r="G177" s="26">
        <f>F177*C$7</f>
        <v>33.93</v>
      </c>
    </row>
    <row r="178" spans="1:9" ht="12" customHeight="1" x14ac:dyDescent="0.2">
      <c r="A178" s="17"/>
      <c r="B178" s="14" t="s">
        <v>33</v>
      </c>
      <c r="C178" s="20">
        <v>38.113999999999997</v>
      </c>
      <c r="D178" s="21">
        <f>C178*C$8</f>
        <v>1486.4459999999999</v>
      </c>
      <c r="E178" s="9"/>
      <c r="F178" s="22">
        <v>0.87</v>
      </c>
      <c r="G178" s="26">
        <f>F178*C$8</f>
        <v>33.93</v>
      </c>
    </row>
    <row r="179" spans="1:9" ht="12" customHeight="1" x14ac:dyDescent="0.2">
      <c r="A179" s="17"/>
      <c r="B179" s="15" t="s">
        <v>76</v>
      </c>
      <c r="C179" s="23"/>
      <c r="D179" s="24">
        <f>SUM(D174:D178)</f>
        <v>7356.0019999999995</v>
      </c>
      <c r="E179" s="9"/>
      <c r="F179" s="25"/>
      <c r="G179" s="27">
        <f>SUM(G174:G178)</f>
        <v>167.91000000000003</v>
      </c>
      <c r="I179" s="10"/>
    </row>
    <row r="180" spans="1:9" ht="17.25" customHeight="1" x14ac:dyDescent="0.2">
      <c r="A180" s="18" t="s">
        <v>77</v>
      </c>
      <c r="B180" s="118" t="s">
        <v>199</v>
      </c>
      <c r="C180" s="119"/>
      <c r="D180" s="119"/>
      <c r="E180" s="119"/>
      <c r="F180" s="119"/>
      <c r="G180" s="119"/>
    </row>
    <row r="181" spans="1:9" ht="12.75" x14ac:dyDescent="0.2">
      <c r="A181" s="18" t="s">
        <v>79</v>
      </c>
      <c r="B181" s="122"/>
      <c r="C181" s="122"/>
      <c r="D181" s="122"/>
      <c r="E181" s="122"/>
      <c r="F181" s="122"/>
      <c r="G181" s="122"/>
    </row>
    <row r="182" spans="1:9" ht="25.5" x14ac:dyDescent="0.2">
      <c r="A182" s="30" t="s">
        <v>80</v>
      </c>
      <c r="B182" s="122" t="s">
        <v>81</v>
      </c>
      <c r="C182" s="122"/>
      <c r="D182" s="122"/>
      <c r="E182" s="122"/>
      <c r="F182" s="122"/>
      <c r="G182" s="122"/>
    </row>
    <row r="183" spans="1:9" ht="29.25" customHeight="1" x14ac:dyDescent="0.2">
      <c r="A183" s="30" t="s">
        <v>82</v>
      </c>
      <c r="B183" s="116" t="s">
        <v>87</v>
      </c>
      <c r="C183" s="117"/>
      <c r="D183" s="117"/>
      <c r="E183" s="117"/>
      <c r="F183" s="117"/>
      <c r="G183" s="117"/>
    </row>
    <row r="184" spans="1:9" ht="12.75" x14ac:dyDescent="0.2">
      <c r="A184" s="19" t="s">
        <v>84</v>
      </c>
      <c r="B184" s="122"/>
      <c r="C184" s="122"/>
      <c r="D184" s="122"/>
      <c r="E184" s="122"/>
      <c r="F184" s="122"/>
      <c r="G184" s="122"/>
    </row>
    <row r="185" spans="1:9" ht="12" customHeight="1" x14ac:dyDescent="0.2">
      <c r="A185" s="12"/>
    </row>
    <row r="186" spans="1:9" ht="12" customHeight="1" x14ac:dyDescent="0.25">
      <c r="A186" s="16" t="s">
        <v>66</v>
      </c>
      <c r="B186" s="6">
        <v>2141</v>
      </c>
      <c r="C186" s="7"/>
      <c r="D186" s="7"/>
      <c r="E186" s="7"/>
      <c r="F186" s="29"/>
      <c r="G186" s="29"/>
    </row>
    <row r="187" spans="1:9" ht="12" customHeight="1" x14ac:dyDescent="0.2">
      <c r="A187" s="17" t="s">
        <v>67</v>
      </c>
      <c r="B187" s="2" t="s">
        <v>94</v>
      </c>
      <c r="C187" s="120" t="s">
        <v>69</v>
      </c>
      <c r="D187" s="121"/>
      <c r="F187" s="120" t="s">
        <v>70</v>
      </c>
      <c r="G187" s="121"/>
    </row>
    <row r="188" spans="1:9" ht="12" customHeight="1" x14ac:dyDescent="0.2">
      <c r="A188" s="17"/>
      <c r="C188" s="8" t="s">
        <v>71</v>
      </c>
      <c r="D188" s="8" t="s">
        <v>72</v>
      </c>
      <c r="F188" s="8" t="s">
        <v>73</v>
      </c>
      <c r="G188" s="8" t="s">
        <v>74</v>
      </c>
    </row>
    <row r="189" spans="1:9" ht="12" customHeight="1" x14ac:dyDescent="0.2">
      <c r="A189" s="17"/>
      <c r="B189" s="14" t="s">
        <v>29</v>
      </c>
      <c r="C189" s="20">
        <v>59.198999999999998</v>
      </c>
      <c r="D189" s="21">
        <f>C189*C$4</f>
        <v>2190.3629999999998</v>
      </c>
      <c r="E189" s="9"/>
      <c r="F189" s="22">
        <v>1.32</v>
      </c>
      <c r="G189" s="26">
        <f>F189*C$4</f>
        <v>48.84</v>
      </c>
    </row>
    <row r="190" spans="1:9" ht="12" customHeight="1" x14ac:dyDescent="0.2">
      <c r="A190" s="17"/>
      <c r="B190" s="14" t="s">
        <v>30</v>
      </c>
      <c r="C190" s="20">
        <v>36.572000000000003</v>
      </c>
      <c r="D190" s="21">
        <f>C190*C$5</f>
        <v>1426.308</v>
      </c>
      <c r="E190" s="9"/>
      <c r="F190" s="22">
        <v>0.83</v>
      </c>
      <c r="G190" s="26">
        <f>F190*C$5</f>
        <v>32.369999999999997</v>
      </c>
    </row>
    <row r="191" spans="1:9" ht="12" customHeight="1" x14ac:dyDescent="0.2">
      <c r="A191" s="17"/>
      <c r="B191" s="14" t="s">
        <v>31</v>
      </c>
      <c r="C191" s="20">
        <v>59.198999999999998</v>
      </c>
      <c r="D191" s="21">
        <f>C191*C$6</f>
        <v>2308.761</v>
      </c>
      <c r="E191" s="9"/>
      <c r="F191" s="22">
        <v>1.32</v>
      </c>
      <c r="G191" s="26">
        <f>F191*C$6</f>
        <v>51.480000000000004</v>
      </c>
    </row>
    <row r="192" spans="1:9" ht="12" customHeight="1" x14ac:dyDescent="0.2">
      <c r="A192" s="17"/>
      <c r="B192" s="14" t="s">
        <v>75</v>
      </c>
      <c r="C192" s="20">
        <v>36.572000000000003</v>
      </c>
      <c r="D192" s="21">
        <f>C192*C$7</f>
        <v>1426.308</v>
      </c>
      <c r="E192" s="9"/>
      <c r="F192" s="22">
        <v>0.83</v>
      </c>
      <c r="G192" s="26">
        <f>F192*C$7</f>
        <v>32.369999999999997</v>
      </c>
    </row>
    <row r="193" spans="1:9" ht="12" customHeight="1" x14ac:dyDescent="0.2">
      <c r="A193" s="17"/>
      <c r="B193" s="14" t="s">
        <v>33</v>
      </c>
      <c r="C193" s="20">
        <v>59.198999999999998</v>
      </c>
      <c r="D193" s="21">
        <f>C193*C$8</f>
        <v>2308.761</v>
      </c>
      <c r="E193" s="9"/>
      <c r="F193" s="22">
        <v>1.32</v>
      </c>
      <c r="G193" s="26">
        <f>F193*C$8</f>
        <v>51.480000000000004</v>
      </c>
    </row>
    <row r="194" spans="1:9" ht="12" customHeight="1" x14ac:dyDescent="0.2">
      <c r="A194" s="17"/>
      <c r="B194" s="15" t="s">
        <v>76</v>
      </c>
      <c r="C194" s="23"/>
      <c r="D194" s="24">
        <f>SUM(D189:D193)</f>
        <v>9660.5010000000002</v>
      </c>
      <c r="E194" s="9"/>
      <c r="F194" s="25"/>
      <c r="G194" s="27">
        <f>SUM(G189:G193)</f>
        <v>216.54000000000002</v>
      </c>
      <c r="I194" s="10"/>
    </row>
    <row r="195" spans="1:9" ht="17.25" customHeight="1" x14ac:dyDescent="0.2">
      <c r="A195" s="18" t="s">
        <v>77</v>
      </c>
      <c r="B195" s="118" t="s">
        <v>199</v>
      </c>
      <c r="C195" s="119"/>
      <c r="D195" s="119"/>
      <c r="E195" s="119"/>
      <c r="F195" s="119"/>
      <c r="G195" s="119"/>
    </row>
    <row r="196" spans="1:9" ht="17.25" customHeight="1" x14ac:dyDescent="0.2">
      <c r="A196" s="18" t="s">
        <v>79</v>
      </c>
      <c r="B196" s="122"/>
      <c r="C196" s="122"/>
      <c r="D196" s="122"/>
      <c r="E196" s="122"/>
      <c r="F196" s="122"/>
      <c r="G196" s="122"/>
    </row>
    <row r="197" spans="1:9" ht="29.45" customHeight="1" x14ac:dyDescent="0.2">
      <c r="A197" s="30" t="s">
        <v>80</v>
      </c>
      <c r="B197" s="122" t="s">
        <v>81</v>
      </c>
      <c r="C197" s="122"/>
      <c r="D197" s="122"/>
      <c r="E197" s="122"/>
      <c r="F197" s="122"/>
      <c r="G197" s="122"/>
    </row>
    <row r="198" spans="1:9" ht="33.75" customHeight="1" x14ac:dyDescent="0.2">
      <c r="A198" s="30" t="s">
        <v>82</v>
      </c>
      <c r="B198" s="116" t="s">
        <v>87</v>
      </c>
      <c r="C198" s="117"/>
      <c r="D198" s="117"/>
      <c r="E198" s="117"/>
      <c r="F198" s="117"/>
      <c r="G198" s="117"/>
    </row>
    <row r="199" spans="1:9" ht="12" customHeight="1" x14ac:dyDescent="0.2">
      <c r="A199" s="19" t="s">
        <v>84</v>
      </c>
      <c r="B199" s="122"/>
      <c r="C199" s="122"/>
      <c r="D199" s="122"/>
      <c r="E199" s="122"/>
      <c r="F199" s="122"/>
      <c r="G199" s="122"/>
    </row>
    <row r="200" spans="1:9" ht="12" customHeight="1" x14ac:dyDescent="0.2">
      <c r="A200" s="12"/>
    </row>
    <row r="201" spans="1:9" ht="12" customHeight="1" x14ac:dyDescent="0.25">
      <c r="A201" s="16" t="s">
        <v>66</v>
      </c>
      <c r="B201" s="6">
        <v>2142</v>
      </c>
      <c r="C201" s="7"/>
      <c r="D201" s="7"/>
      <c r="E201" s="7"/>
      <c r="F201" s="29"/>
      <c r="G201" s="29"/>
    </row>
    <row r="202" spans="1:9" ht="12" customHeight="1" x14ac:dyDescent="0.2">
      <c r="A202" s="17" t="s">
        <v>67</v>
      </c>
      <c r="B202" s="2" t="s">
        <v>95</v>
      </c>
      <c r="C202" s="120" t="s">
        <v>69</v>
      </c>
      <c r="D202" s="121"/>
      <c r="F202" s="120" t="s">
        <v>70</v>
      </c>
      <c r="G202" s="121"/>
    </row>
    <row r="203" spans="1:9" ht="12" customHeight="1" x14ac:dyDescent="0.2">
      <c r="A203" s="17"/>
      <c r="C203" s="8" t="s">
        <v>71</v>
      </c>
      <c r="D203" s="8" t="s">
        <v>72</v>
      </c>
      <c r="F203" s="8" t="s">
        <v>73</v>
      </c>
      <c r="G203" s="8" t="s">
        <v>74</v>
      </c>
    </row>
    <row r="204" spans="1:9" ht="12" customHeight="1" x14ac:dyDescent="0.2">
      <c r="A204" s="17"/>
      <c r="B204" s="14" t="s">
        <v>29</v>
      </c>
      <c r="C204" s="20">
        <v>56.673999999999999</v>
      </c>
      <c r="D204" s="21">
        <f>C204*C$4</f>
        <v>2096.9380000000001</v>
      </c>
      <c r="E204" s="9"/>
      <c r="F204" s="22">
        <v>1.2</v>
      </c>
      <c r="G204" s="26">
        <f>F204*C$4</f>
        <v>44.4</v>
      </c>
    </row>
    <row r="205" spans="1:9" ht="12" customHeight="1" x14ac:dyDescent="0.2">
      <c r="A205" s="17"/>
      <c r="B205" s="14" t="s">
        <v>30</v>
      </c>
      <c r="C205" s="20">
        <v>28.337</v>
      </c>
      <c r="D205" s="21">
        <f>C205*C$5</f>
        <v>1105.143</v>
      </c>
      <c r="E205" s="9"/>
      <c r="F205" s="22">
        <v>0.6</v>
      </c>
      <c r="G205" s="26">
        <f>F205*C$5</f>
        <v>23.4</v>
      </c>
    </row>
    <row r="206" spans="1:9" ht="12" customHeight="1" x14ac:dyDescent="0.2">
      <c r="A206" s="17"/>
      <c r="B206" s="14" t="s">
        <v>31</v>
      </c>
      <c r="C206" s="20">
        <v>56.673999999999999</v>
      </c>
      <c r="D206" s="21">
        <f>C206*C$6</f>
        <v>2210.2860000000001</v>
      </c>
      <c r="E206" s="9"/>
      <c r="F206" s="22">
        <v>1.2</v>
      </c>
      <c r="G206" s="26">
        <f>F206*C$6</f>
        <v>46.8</v>
      </c>
    </row>
    <row r="207" spans="1:9" ht="12" customHeight="1" x14ac:dyDescent="0.2">
      <c r="A207" s="17"/>
      <c r="B207" s="14" t="s">
        <v>75</v>
      </c>
      <c r="C207" s="20">
        <v>28.337</v>
      </c>
      <c r="D207" s="21">
        <f>C207*C$7</f>
        <v>1105.143</v>
      </c>
      <c r="E207" s="9"/>
      <c r="F207" s="22">
        <v>0.6</v>
      </c>
      <c r="G207" s="26">
        <f>F207*C$7</f>
        <v>23.4</v>
      </c>
    </row>
    <row r="208" spans="1:9" ht="12" customHeight="1" x14ac:dyDescent="0.2">
      <c r="A208" s="17"/>
      <c r="B208" s="14" t="s">
        <v>33</v>
      </c>
      <c r="C208" s="20">
        <v>56.673999999999999</v>
      </c>
      <c r="D208" s="21">
        <f>C208*C$8</f>
        <v>2210.2860000000001</v>
      </c>
      <c r="E208" s="9"/>
      <c r="F208" s="22">
        <v>1.2</v>
      </c>
      <c r="G208" s="26">
        <f>F208*C$8</f>
        <v>46.8</v>
      </c>
    </row>
    <row r="209" spans="1:9" ht="12" customHeight="1" x14ac:dyDescent="0.2">
      <c r="A209" s="17"/>
      <c r="B209" s="15" t="s">
        <v>76</v>
      </c>
      <c r="C209" s="23"/>
      <c r="D209" s="24">
        <f>SUM(D204:D208)</f>
        <v>8727.7960000000003</v>
      </c>
      <c r="E209" s="9"/>
      <c r="F209" s="25"/>
      <c r="G209" s="27">
        <f>SUM(G204:G208)</f>
        <v>184.8</v>
      </c>
      <c r="I209" s="10"/>
    </row>
    <row r="210" spans="1:9" ht="12.75" x14ac:dyDescent="0.2">
      <c r="A210" s="18" t="s">
        <v>77</v>
      </c>
      <c r="B210" s="118" t="s">
        <v>199</v>
      </c>
      <c r="C210" s="119"/>
      <c r="D210" s="119"/>
      <c r="E210" s="119"/>
      <c r="F210" s="119"/>
      <c r="G210" s="119"/>
    </row>
    <row r="211" spans="1:9" ht="12.75" x14ac:dyDescent="0.2">
      <c r="A211" s="18" t="s">
        <v>79</v>
      </c>
      <c r="B211" s="122"/>
      <c r="C211" s="122"/>
      <c r="D211" s="122"/>
      <c r="E211" s="122"/>
      <c r="F211" s="122"/>
      <c r="G211" s="122"/>
    </row>
    <row r="212" spans="1:9" ht="25.5" x14ac:dyDescent="0.2">
      <c r="A212" s="30" t="s">
        <v>80</v>
      </c>
      <c r="B212" s="122" t="s">
        <v>81</v>
      </c>
      <c r="C212" s="122"/>
      <c r="D212" s="122"/>
      <c r="E212" s="122"/>
      <c r="F212" s="122"/>
      <c r="G212" s="122"/>
    </row>
    <row r="213" spans="1:9" ht="25.5" x14ac:dyDescent="0.2">
      <c r="A213" s="30" t="s">
        <v>82</v>
      </c>
      <c r="B213" s="116" t="s">
        <v>87</v>
      </c>
      <c r="C213" s="117"/>
      <c r="D213" s="117"/>
      <c r="E213" s="117"/>
      <c r="F213" s="117"/>
      <c r="G213" s="117"/>
    </row>
    <row r="214" spans="1:9" ht="12.75" x14ac:dyDescent="0.2">
      <c r="A214" s="19" t="s">
        <v>84</v>
      </c>
      <c r="B214" s="122"/>
      <c r="C214" s="122"/>
      <c r="D214" s="122"/>
      <c r="E214" s="122"/>
      <c r="F214" s="122"/>
      <c r="G214" s="122"/>
    </row>
    <row r="215" spans="1:9" ht="12" customHeight="1" x14ac:dyDescent="0.2">
      <c r="A215" s="12"/>
    </row>
    <row r="216" spans="1:9" ht="12" customHeight="1" x14ac:dyDescent="0.25">
      <c r="A216" s="16" t="s">
        <v>66</v>
      </c>
      <c r="B216" s="6">
        <v>2143</v>
      </c>
      <c r="C216" s="7"/>
      <c r="D216" s="7"/>
      <c r="E216" s="7"/>
      <c r="F216" s="29"/>
      <c r="G216" s="29"/>
    </row>
    <row r="217" spans="1:9" ht="12" customHeight="1" x14ac:dyDescent="0.2">
      <c r="A217" s="17" t="s">
        <v>67</v>
      </c>
      <c r="B217" s="2" t="s">
        <v>96</v>
      </c>
      <c r="C217" s="120" t="s">
        <v>69</v>
      </c>
      <c r="D217" s="121"/>
      <c r="F217" s="120" t="s">
        <v>70</v>
      </c>
      <c r="G217" s="121"/>
    </row>
    <row r="218" spans="1:9" ht="12" customHeight="1" x14ac:dyDescent="0.2">
      <c r="A218" s="17"/>
      <c r="C218" s="8" t="s">
        <v>71</v>
      </c>
      <c r="D218" s="8" t="s">
        <v>72</v>
      </c>
      <c r="F218" s="8" t="s">
        <v>73</v>
      </c>
      <c r="G218" s="8" t="s">
        <v>74</v>
      </c>
    </row>
    <row r="219" spans="1:9" ht="12" customHeight="1" x14ac:dyDescent="0.2">
      <c r="A219" s="17"/>
      <c r="B219" s="14" t="s">
        <v>29</v>
      </c>
      <c r="C219" s="20">
        <v>45.545999999999999</v>
      </c>
      <c r="D219" s="21">
        <f>C219*C$4</f>
        <v>1685.202</v>
      </c>
      <c r="E219" s="9"/>
      <c r="F219" s="22">
        <v>1.05</v>
      </c>
      <c r="G219" s="26">
        <f>F219*C$4</f>
        <v>38.85</v>
      </c>
    </row>
    <row r="220" spans="1:9" ht="12" customHeight="1" x14ac:dyDescent="0.2">
      <c r="A220" s="17"/>
      <c r="B220" s="14" t="s">
        <v>30</v>
      </c>
      <c r="C220" s="20">
        <v>45.545999999999999</v>
      </c>
      <c r="D220" s="21">
        <f>C220*C$5</f>
        <v>1776.2939999999999</v>
      </c>
      <c r="E220" s="9"/>
      <c r="F220" s="22">
        <v>1.05</v>
      </c>
      <c r="G220" s="26">
        <f>F220*C$5</f>
        <v>40.950000000000003</v>
      </c>
    </row>
    <row r="221" spans="1:9" ht="12" customHeight="1" x14ac:dyDescent="0.2">
      <c r="A221" s="17"/>
      <c r="B221" s="14" t="s">
        <v>31</v>
      </c>
      <c r="C221" s="20">
        <v>45.545999999999999</v>
      </c>
      <c r="D221" s="21">
        <f>C221*C$6</f>
        <v>1776.2939999999999</v>
      </c>
      <c r="E221" s="9"/>
      <c r="F221" s="22">
        <v>1.05</v>
      </c>
      <c r="G221" s="26">
        <f>F221*C$6</f>
        <v>40.950000000000003</v>
      </c>
    </row>
    <row r="222" spans="1:9" ht="12" customHeight="1" x14ac:dyDescent="0.2">
      <c r="A222" s="17"/>
      <c r="B222" s="14" t="s">
        <v>75</v>
      </c>
      <c r="C222" s="20">
        <v>45.545999999999999</v>
      </c>
      <c r="D222" s="21">
        <f>C222*C$7</f>
        <v>1776.2939999999999</v>
      </c>
      <c r="E222" s="9"/>
      <c r="F222" s="22">
        <v>1.05</v>
      </c>
      <c r="G222" s="26">
        <f>F222*C$7</f>
        <v>40.950000000000003</v>
      </c>
    </row>
    <row r="223" spans="1:9" ht="12" customHeight="1" x14ac:dyDescent="0.2">
      <c r="A223" s="17"/>
      <c r="B223" s="14" t="s">
        <v>33</v>
      </c>
      <c r="C223" s="20">
        <v>45.545999999999999</v>
      </c>
      <c r="D223" s="21">
        <f>C223*C$8</f>
        <v>1776.2939999999999</v>
      </c>
      <c r="E223" s="9"/>
      <c r="F223" s="22">
        <v>1.05</v>
      </c>
      <c r="G223" s="26">
        <f>F223*C$8</f>
        <v>40.950000000000003</v>
      </c>
    </row>
    <row r="224" spans="1:9" ht="12" customHeight="1" x14ac:dyDescent="0.2">
      <c r="A224" s="17"/>
      <c r="B224" s="15" t="s">
        <v>76</v>
      </c>
      <c r="C224" s="23"/>
      <c r="D224" s="24">
        <f>SUM(D219:D223)</f>
        <v>8790.3780000000006</v>
      </c>
      <c r="E224" s="9"/>
      <c r="F224" s="25"/>
      <c r="G224" s="27">
        <f>SUM(G219:G223)</f>
        <v>202.65000000000003</v>
      </c>
      <c r="I224" s="10"/>
    </row>
    <row r="225" spans="1:9" ht="12.75" x14ac:dyDescent="0.2">
      <c r="A225" s="18" t="s">
        <v>77</v>
      </c>
      <c r="B225" s="118" t="s">
        <v>199</v>
      </c>
      <c r="C225" s="119"/>
      <c r="D225" s="119"/>
      <c r="E225" s="119"/>
      <c r="F225" s="119"/>
      <c r="G225" s="119"/>
    </row>
    <row r="226" spans="1:9" ht="12.75" x14ac:dyDescent="0.2">
      <c r="A226" s="18" t="s">
        <v>79</v>
      </c>
      <c r="B226" s="122"/>
      <c r="C226" s="122"/>
      <c r="D226" s="122"/>
      <c r="E226" s="122"/>
      <c r="F226" s="122"/>
      <c r="G226" s="122"/>
    </row>
    <row r="227" spans="1:9" ht="25.5" x14ac:dyDescent="0.2">
      <c r="A227" s="30" t="s">
        <v>80</v>
      </c>
      <c r="B227" s="122" t="s">
        <v>81</v>
      </c>
      <c r="C227" s="122"/>
      <c r="D227" s="122"/>
      <c r="E227" s="122"/>
      <c r="F227" s="122"/>
      <c r="G227" s="122"/>
    </row>
    <row r="228" spans="1:9" ht="25.5" x14ac:dyDescent="0.2">
      <c r="A228" s="30" t="s">
        <v>82</v>
      </c>
      <c r="B228" s="116" t="s">
        <v>87</v>
      </c>
      <c r="C228" s="117"/>
      <c r="D228" s="117"/>
      <c r="E228" s="117"/>
      <c r="F228" s="117"/>
      <c r="G228" s="117"/>
    </row>
    <row r="229" spans="1:9" ht="12.75" x14ac:dyDescent="0.2">
      <c r="A229" s="19" t="s">
        <v>84</v>
      </c>
      <c r="B229" s="122"/>
      <c r="C229" s="122"/>
      <c r="D229" s="122"/>
      <c r="E229" s="122"/>
      <c r="F229" s="122"/>
      <c r="G229" s="122"/>
    </row>
    <row r="230" spans="1:9" ht="12" customHeight="1" x14ac:dyDescent="0.2">
      <c r="A230" s="12"/>
    </row>
    <row r="231" spans="1:9" ht="12" customHeight="1" x14ac:dyDescent="0.2">
      <c r="A231" s="12"/>
    </row>
    <row r="232" spans="1:9" ht="12" customHeight="1" x14ac:dyDescent="0.25">
      <c r="A232" s="16" t="s">
        <v>66</v>
      </c>
      <c r="B232" s="6">
        <v>2145</v>
      </c>
      <c r="C232" s="7"/>
      <c r="D232" s="7"/>
      <c r="E232" s="7"/>
      <c r="F232" s="29"/>
      <c r="G232" s="29"/>
    </row>
    <row r="233" spans="1:9" ht="12" customHeight="1" x14ac:dyDescent="0.2">
      <c r="A233" s="17" t="s">
        <v>67</v>
      </c>
      <c r="B233" s="2" t="s">
        <v>97</v>
      </c>
      <c r="C233" s="120" t="s">
        <v>69</v>
      </c>
      <c r="D233" s="121"/>
      <c r="F233" s="120" t="s">
        <v>70</v>
      </c>
      <c r="G233" s="121"/>
    </row>
    <row r="234" spans="1:9" ht="12" customHeight="1" x14ac:dyDescent="0.2">
      <c r="A234" s="17"/>
      <c r="C234" s="8" t="s">
        <v>71</v>
      </c>
      <c r="D234" s="8" t="s">
        <v>72</v>
      </c>
      <c r="F234" s="8" t="s">
        <v>73</v>
      </c>
      <c r="G234" s="8" t="s">
        <v>74</v>
      </c>
    </row>
    <row r="235" spans="1:9" ht="12" customHeight="1" x14ac:dyDescent="0.2">
      <c r="A235" s="17"/>
      <c r="B235" s="14" t="s">
        <v>29</v>
      </c>
      <c r="C235" s="20">
        <v>37.070999999999998</v>
      </c>
      <c r="D235" s="21">
        <f>C235*C$4</f>
        <v>1371.627</v>
      </c>
      <c r="E235" s="9"/>
      <c r="F235" s="22">
        <v>0.85</v>
      </c>
      <c r="G235" s="26">
        <f>F235*C$4</f>
        <v>31.45</v>
      </c>
    </row>
    <row r="236" spans="1:9" ht="12" customHeight="1" x14ac:dyDescent="0.2">
      <c r="A236" s="17"/>
      <c r="B236" s="14" t="s">
        <v>30</v>
      </c>
      <c r="C236" s="20">
        <v>37.070999999999998</v>
      </c>
      <c r="D236" s="21">
        <f>C236*C$5</f>
        <v>1445.769</v>
      </c>
      <c r="E236" s="9"/>
      <c r="F236" s="22">
        <v>0.85</v>
      </c>
      <c r="G236" s="26">
        <f>F236*C$5</f>
        <v>33.15</v>
      </c>
    </row>
    <row r="237" spans="1:9" ht="12" customHeight="1" x14ac:dyDescent="0.2">
      <c r="A237" s="17"/>
      <c r="B237" s="14" t="s">
        <v>31</v>
      </c>
      <c r="C237" s="20">
        <v>37.070999999999998</v>
      </c>
      <c r="D237" s="21">
        <f>C237*C$6</f>
        <v>1445.769</v>
      </c>
      <c r="E237" s="9"/>
      <c r="F237" s="22">
        <v>0.85</v>
      </c>
      <c r="G237" s="26">
        <f>F237*C$6</f>
        <v>33.15</v>
      </c>
    </row>
    <row r="238" spans="1:9" ht="12" customHeight="1" x14ac:dyDescent="0.2">
      <c r="A238" s="17"/>
      <c r="B238" s="14" t="s">
        <v>75</v>
      </c>
      <c r="C238" s="20">
        <v>37.070999999999998</v>
      </c>
      <c r="D238" s="21">
        <f>C238*C$7</f>
        <v>1445.769</v>
      </c>
      <c r="E238" s="9"/>
      <c r="F238" s="22">
        <v>0.85</v>
      </c>
      <c r="G238" s="26">
        <f>F238*C$7</f>
        <v>33.15</v>
      </c>
    </row>
    <row r="239" spans="1:9" ht="12" customHeight="1" x14ac:dyDescent="0.2">
      <c r="A239" s="17"/>
      <c r="B239" s="14" t="s">
        <v>33</v>
      </c>
      <c r="C239" s="20">
        <v>37.070999999999998</v>
      </c>
      <c r="D239" s="21">
        <f>C239*C$8</f>
        <v>1445.769</v>
      </c>
      <c r="E239" s="9"/>
      <c r="F239" s="22">
        <v>0.85</v>
      </c>
      <c r="G239" s="26">
        <f>F239*C$8</f>
        <v>33.15</v>
      </c>
    </row>
    <row r="240" spans="1:9" ht="12" customHeight="1" x14ac:dyDescent="0.2">
      <c r="A240" s="17"/>
      <c r="B240" s="15" t="s">
        <v>76</v>
      </c>
      <c r="C240" s="23"/>
      <c r="D240" s="24">
        <f>SUM(D235:D239)</f>
        <v>7154.7030000000004</v>
      </c>
      <c r="E240" s="9"/>
      <c r="F240" s="25"/>
      <c r="G240" s="27">
        <f>SUM(G235:G239)</f>
        <v>164.05</v>
      </c>
      <c r="I240" s="10"/>
    </row>
    <row r="241" spans="1:9" ht="12.75" x14ac:dyDescent="0.2">
      <c r="A241" s="18" t="s">
        <v>77</v>
      </c>
      <c r="B241" s="118" t="s">
        <v>199</v>
      </c>
      <c r="C241" s="119"/>
      <c r="D241" s="119"/>
      <c r="E241" s="119"/>
      <c r="F241" s="119"/>
      <c r="G241" s="119"/>
    </row>
    <row r="242" spans="1:9" ht="12.75" x14ac:dyDescent="0.2">
      <c r="A242" s="18" t="s">
        <v>79</v>
      </c>
      <c r="B242" s="122"/>
      <c r="C242" s="122"/>
      <c r="D242" s="122"/>
      <c r="E242" s="122"/>
      <c r="F242" s="122"/>
      <c r="G242" s="122"/>
    </row>
    <row r="243" spans="1:9" ht="25.5" x14ac:dyDescent="0.2">
      <c r="A243" s="30" t="s">
        <v>80</v>
      </c>
      <c r="B243" s="122" t="s">
        <v>81</v>
      </c>
      <c r="C243" s="122"/>
      <c r="D243" s="122"/>
      <c r="E243" s="122"/>
      <c r="F243" s="122"/>
      <c r="G243" s="122"/>
    </row>
    <row r="244" spans="1:9" ht="25.5" x14ac:dyDescent="0.2">
      <c r="A244" s="30" t="s">
        <v>82</v>
      </c>
      <c r="B244" s="116" t="s">
        <v>87</v>
      </c>
      <c r="C244" s="117"/>
      <c r="D244" s="117"/>
      <c r="E244" s="117"/>
      <c r="F244" s="117"/>
      <c r="G244" s="117"/>
    </row>
    <row r="245" spans="1:9" ht="12.75" x14ac:dyDescent="0.2">
      <c r="A245" s="19" t="s">
        <v>84</v>
      </c>
      <c r="B245" s="122"/>
      <c r="C245" s="122"/>
      <c r="D245" s="122"/>
      <c r="E245" s="122"/>
      <c r="F245" s="122"/>
      <c r="G245" s="122"/>
    </row>
    <row r="246" spans="1:9" ht="12" customHeight="1" x14ac:dyDescent="0.2">
      <c r="A246" s="12"/>
    </row>
    <row r="247" spans="1:9" ht="12" customHeight="1" x14ac:dyDescent="0.25">
      <c r="A247" s="16" t="s">
        <v>66</v>
      </c>
      <c r="B247" s="6">
        <v>2146</v>
      </c>
      <c r="C247" s="7"/>
      <c r="D247" s="7"/>
      <c r="E247" s="7"/>
      <c r="F247" s="29"/>
      <c r="G247" s="29"/>
    </row>
    <row r="248" spans="1:9" ht="12" customHeight="1" x14ac:dyDescent="0.2">
      <c r="A248" s="17" t="s">
        <v>67</v>
      </c>
      <c r="B248" s="2" t="s">
        <v>98</v>
      </c>
      <c r="C248" s="120" t="s">
        <v>69</v>
      </c>
      <c r="D248" s="121"/>
      <c r="F248" s="120" t="s">
        <v>70</v>
      </c>
      <c r="G248" s="121"/>
    </row>
    <row r="249" spans="1:9" ht="12" customHeight="1" x14ac:dyDescent="0.2">
      <c r="A249" s="17"/>
      <c r="C249" s="8" t="s">
        <v>71</v>
      </c>
      <c r="D249" s="8" t="s">
        <v>72</v>
      </c>
      <c r="F249" s="8" t="s">
        <v>73</v>
      </c>
      <c r="G249" s="8" t="s">
        <v>74</v>
      </c>
    </row>
    <row r="250" spans="1:9" ht="12" customHeight="1" x14ac:dyDescent="0.2">
      <c r="A250" s="17"/>
      <c r="B250" s="14" t="s">
        <v>29</v>
      </c>
      <c r="C250" s="20">
        <v>95.71</v>
      </c>
      <c r="D250" s="21">
        <f>C250*C$4</f>
        <v>3541.27</v>
      </c>
      <c r="E250" s="9"/>
      <c r="F250" s="22">
        <v>2.25</v>
      </c>
      <c r="G250" s="26">
        <f>F250*C$4</f>
        <v>83.25</v>
      </c>
    </row>
    <row r="251" spans="1:9" ht="12" customHeight="1" x14ac:dyDescent="0.2">
      <c r="A251" s="17"/>
      <c r="B251" s="14" t="s">
        <v>30</v>
      </c>
      <c r="C251" s="20">
        <v>68.165000000000006</v>
      </c>
      <c r="D251" s="21">
        <f>C251*C$5</f>
        <v>2658.4350000000004</v>
      </c>
      <c r="E251" s="9"/>
      <c r="F251" s="22">
        <v>1.62</v>
      </c>
      <c r="G251" s="26">
        <f>F251*C$5</f>
        <v>63.180000000000007</v>
      </c>
    </row>
    <row r="252" spans="1:9" ht="12" customHeight="1" x14ac:dyDescent="0.2">
      <c r="A252" s="17"/>
      <c r="B252" s="14" t="s">
        <v>31</v>
      </c>
      <c r="C252" s="20">
        <v>95.71</v>
      </c>
      <c r="D252" s="21">
        <f>C252*C$6</f>
        <v>3732.6899999999996</v>
      </c>
      <c r="E252" s="9"/>
      <c r="F252" s="22">
        <v>2.25</v>
      </c>
      <c r="G252" s="26">
        <f>F252*C$6</f>
        <v>87.75</v>
      </c>
    </row>
    <row r="253" spans="1:9" ht="12" customHeight="1" x14ac:dyDescent="0.2">
      <c r="A253" s="17"/>
      <c r="B253" s="14" t="s">
        <v>75</v>
      </c>
      <c r="C253" s="20">
        <v>68.165000000000006</v>
      </c>
      <c r="D253" s="21">
        <f>C253*C$7</f>
        <v>2658.4350000000004</v>
      </c>
      <c r="E253" s="9"/>
      <c r="F253" s="22">
        <v>1.62</v>
      </c>
      <c r="G253" s="26">
        <f>F253*C$7</f>
        <v>63.180000000000007</v>
      </c>
    </row>
    <row r="254" spans="1:9" ht="12" customHeight="1" x14ac:dyDescent="0.2">
      <c r="A254" s="17"/>
      <c r="B254" s="14" t="s">
        <v>33</v>
      </c>
      <c r="C254" s="20">
        <v>95.71</v>
      </c>
      <c r="D254" s="21">
        <f>C254*C$8</f>
        <v>3732.6899999999996</v>
      </c>
      <c r="E254" s="9"/>
      <c r="F254" s="22">
        <v>2.25</v>
      </c>
      <c r="G254" s="26">
        <f>F254*C$8</f>
        <v>87.75</v>
      </c>
    </row>
    <row r="255" spans="1:9" ht="12" customHeight="1" x14ac:dyDescent="0.2">
      <c r="A255" s="17"/>
      <c r="B255" s="15" t="s">
        <v>76</v>
      </c>
      <c r="C255" s="23"/>
      <c r="D255" s="24">
        <f>SUM(D250:D254)</f>
        <v>16323.52</v>
      </c>
      <c r="E255" s="9"/>
      <c r="F255" s="25"/>
      <c r="G255" s="27">
        <f>SUM(G250:G254)</f>
        <v>385.11</v>
      </c>
      <c r="I255" s="10"/>
    </row>
    <row r="256" spans="1:9" ht="12.75" x14ac:dyDescent="0.2">
      <c r="A256" s="18" t="s">
        <v>77</v>
      </c>
      <c r="B256" s="118" t="s">
        <v>200</v>
      </c>
      <c r="C256" s="119"/>
      <c r="D256" s="119"/>
      <c r="E256" s="119"/>
      <c r="F256" s="119"/>
      <c r="G256" s="119"/>
    </row>
    <row r="257" spans="1:9" ht="12.75" x14ac:dyDescent="0.2">
      <c r="A257" s="18" t="s">
        <v>79</v>
      </c>
      <c r="B257" s="122"/>
      <c r="C257" s="122"/>
      <c r="D257" s="122"/>
      <c r="E257" s="122"/>
      <c r="F257" s="122"/>
      <c r="G257" s="122"/>
    </row>
    <row r="258" spans="1:9" ht="25.5" x14ac:dyDescent="0.2">
      <c r="A258" s="30" t="s">
        <v>80</v>
      </c>
      <c r="B258" s="122" t="s">
        <v>81</v>
      </c>
      <c r="C258" s="122"/>
      <c r="D258" s="122"/>
      <c r="E258" s="122"/>
      <c r="F258" s="122"/>
      <c r="G258" s="122"/>
    </row>
    <row r="259" spans="1:9" ht="25.5" x14ac:dyDescent="0.2">
      <c r="A259" s="30" t="s">
        <v>82</v>
      </c>
      <c r="B259" s="116" t="s">
        <v>87</v>
      </c>
      <c r="C259" s="117"/>
      <c r="D259" s="117"/>
      <c r="E259" s="117"/>
      <c r="F259" s="117"/>
      <c r="G259" s="117"/>
    </row>
    <row r="260" spans="1:9" ht="12.75" x14ac:dyDescent="0.2">
      <c r="A260" s="19" t="s">
        <v>84</v>
      </c>
      <c r="B260" s="122"/>
      <c r="C260" s="122"/>
      <c r="D260" s="122"/>
      <c r="E260" s="122"/>
      <c r="F260" s="122"/>
      <c r="G260" s="122"/>
    </row>
    <row r="261" spans="1:9" ht="12" customHeight="1" x14ac:dyDescent="0.2">
      <c r="A261" s="12"/>
    </row>
    <row r="262" spans="1:9" ht="12" customHeight="1" x14ac:dyDescent="0.25">
      <c r="A262" s="16" t="s">
        <v>66</v>
      </c>
      <c r="B262" s="6">
        <v>2148</v>
      </c>
      <c r="C262" s="7"/>
      <c r="D262" s="7"/>
      <c r="E262" s="7"/>
      <c r="F262" s="29"/>
      <c r="G262" s="29"/>
    </row>
    <row r="263" spans="1:9" ht="12" customHeight="1" x14ac:dyDescent="0.2">
      <c r="A263" s="17" t="s">
        <v>67</v>
      </c>
      <c r="B263" s="2" t="s">
        <v>99</v>
      </c>
      <c r="C263" s="120" t="s">
        <v>69</v>
      </c>
      <c r="D263" s="121"/>
      <c r="F263" s="120" t="s">
        <v>70</v>
      </c>
      <c r="G263" s="121"/>
    </row>
    <row r="264" spans="1:9" ht="12" customHeight="1" x14ac:dyDescent="0.2">
      <c r="A264" s="17"/>
      <c r="C264" s="8" t="s">
        <v>71</v>
      </c>
      <c r="D264" s="8" t="s">
        <v>72</v>
      </c>
      <c r="F264" s="8" t="s">
        <v>73</v>
      </c>
      <c r="G264" s="8" t="s">
        <v>74</v>
      </c>
    </row>
    <row r="265" spans="1:9" ht="12" customHeight="1" x14ac:dyDescent="0.2">
      <c r="A265" s="17"/>
      <c r="B265" s="14" t="s">
        <v>29</v>
      </c>
      <c r="C265" s="20">
        <v>53.332999999999998</v>
      </c>
      <c r="D265" s="21">
        <f>C265*C$4</f>
        <v>1973.3209999999999</v>
      </c>
      <c r="E265" s="9"/>
      <c r="F265" s="22">
        <v>1.23</v>
      </c>
      <c r="G265" s="26">
        <f>F265*C$4</f>
        <v>45.51</v>
      </c>
    </row>
    <row r="266" spans="1:9" ht="12" customHeight="1" x14ac:dyDescent="0.2">
      <c r="A266" s="17"/>
      <c r="B266" s="14" t="s">
        <v>30</v>
      </c>
      <c r="C266" s="20">
        <v>53.332999999999998</v>
      </c>
      <c r="D266" s="21">
        <f>C266*C$5</f>
        <v>2079.9870000000001</v>
      </c>
      <c r="E266" s="9"/>
      <c r="F266" s="22">
        <v>1.23</v>
      </c>
      <c r="G266" s="26">
        <f>F266*C$5</f>
        <v>47.97</v>
      </c>
    </row>
    <row r="267" spans="1:9" ht="12" customHeight="1" x14ac:dyDescent="0.2">
      <c r="A267" s="17"/>
      <c r="B267" s="14" t="s">
        <v>31</v>
      </c>
      <c r="C267" s="20">
        <v>53.332999999999998</v>
      </c>
      <c r="D267" s="21">
        <f>C267*C$6</f>
        <v>2079.9870000000001</v>
      </c>
      <c r="E267" s="9"/>
      <c r="F267" s="22">
        <v>1.23</v>
      </c>
      <c r="G267" s="26">
        <f>F267*C$6</f>
        <v>47.97</v>
      </c>
    </row>
    <row r="268" spans="1:9" ht="12" customHeight="1" x14ac:dyDescent="0.2">
      <c r="A268" s="17"/>
      <c r="B268" s="14" t="s">
        <v>75</v>
      </c>
      <c r="C268" s="20">
        <v>53.332999999999998</v>
      </c>
      <c r="D268" s="21">
        <f>C268*C$7</f>
        <v>2079.9870000000001</v>
      </c>
      <c r="E268" s="9"/>
      <c r="F268" s="22">
        <v>1.23</v>
      </c>
      <c r="G268" s="26">
        <f>F268*C$7</f>
        <v>47.97</v>
      </c>
    </row>
    <row r="269" spans="1:9" ht="12" customHeight="1" x14ac:dyDescent="0.2">
      <c r="A269" s="17"/>
      <c r="B269" s="14" t="s">
        <v>33</v>
      </c>
      <c r="C269" s="20">
        <v>53.332999999999998</v>
      </c>
      <c r="D269" s="21">
        <f>C269*C$8</f>
        <v>2079.9870000000001</v>
      </c>
      <c r="E269" s="9"/>
      <c r="F269" s="22">
        <v>1.23</v>
      </c>
      <c r="G269" s="26">
        <f>F269*C$8</f>
        <v>47.97</v>
      </c>
    </row>
    <row r="270" spans="1:9" ht="12" customHeight="1" x14ac:dyDescent="0.2">
      <c r="A270" s="17"/>
      <c r="B270" s="15" t="s">
        <v>76</v>
      </c>
      <c r="C270" s="23"/>
      <c r="D270" s="24">
        <f>SUM(D265:D269)</f>
        <v>10293.269</v>
      </c>
      <c r="E270" s="9"/>
      <c r="F270" s="25"/>
      <c r="G270" s="27">
        <f>SUM(G265:G269)</f>
        <v>237.39</v>
      </c>
      <c r="I270" s="10"/>
    </row>
    <row r="271" spans="1:9" ht="12.75" x14ac:dyDescent="0.2">
      <c r="A271" s="18" t="s">
        <v>77</v>
      </c>
      <c r="B271" s="118" t="s">
        <v>199</v>
      </c>
      <c r="C271" s="119"/>
      <c r="D271" s="119"/>
      <c r="E271" s="119"/>
      <c r="F271" s="119"/>
      <c r="G271" s="119"/>
    </row>
    <row r="272" spans="1:9" ht="12.75" x14ac:dyDescent="0.2">
      <c r="A272" s="18" t="s">
        <v>79</v>
      </c>
      <c r="B272" s="122"/>
      <c r="C272" s="122"/>
      <c r="D272" s="122"/>
      <c r="E272" s="122"/>
      <c r="F272" s="122"/>
      <c r="G272" s="122"/>
    </row>
    <row r="273" spans="1:9" ht="25.5" x14ac:dyDescent="0.2">
      <c r="A273" s="30" t="s">
        <v>80</v>
      </c>
      <c r="B273" s="122" t="s">
        <v>81</v>
      </c>
      <c r="C273" s="122"/>
      <c r="D273" s="122"/>
      <c r="E273" s="122"/>
      <c r="F273" s="122"/>
      <c r="G273" s="122"/>
    </row>
    <row r="274" spans="1:9" ht="25.5" x14ac:dyDescent="0.2">
      <c r="A274" s="30" t="s">
        <v>82</v>
      </c>
      <c r="B274" s="116" t="s">
        <v>87</v>
      </c>
      <c r="C274" s="117"/>
      <c r="D274" s="117"/>
      <c r="E274" s="117"/>
      <c r="F274" s="117"/>
      <c r="G274" s="117"/>
    </row>
    <row r="275" spans="1:9" ht="12.75" x14ac:dyDescent="0.2">
      <c r="A275" s="19" t="s">
        <v>84</v>
      </c>
      <c r="B275" s="122"/>
      <c r="C275" s="122"/>
      <c r="D275" s="122"/>
      <c r="E275" s="122"/>
      <c r="F275" s="122"/>
      <c r="G275" s="122"/>
    </row>
    <row r="276" spans="1:9" ht="12" customHeight="1" x14ac:dyDescent="0.2">
      <c r="A276" s="12"/>
    </row>
    <row r="277" spans="1:9" ht="12" customHeight="1" x14ac:dyDescent="0.25">
      <c r="A277" s="16" t="s">
        <v>66</v>
      </c>
      <c r="B277" s="6">
        <v>2150</v>
      </c>
      <c r="C277" s="7"/>
      <c r="D277" s="7"/>
      <c r="E277" s="7"/>
      <c r="F277" s="29"/>
      <c r="G277" s="29"/>
    </row>
    <row r="278" spans="1:9" ht="12" customHeight="1" x14ac:dyDescent="0.2">
      <c r="A278" s="17" t="s">
        <v>67</v>
      </c>
      <c r="B278" s="86" t="s">
        <v>100</v>
      </c>
      <c r="C278" s="120" t="s">
        <v>69</v>
      </c>
      <c r="D278" s="121"/>
      <c r="F278" s="120" t="s">
        <v>70</v>
      </c>
      <c r="G278" s="121"/>
    </row>
    <row r="279" spans="1:9" ht="12" customHeight="1" x14ac:dyDescent="0.2">
      <c r="A279" s="17"/>
      <c r="C279" s="8" t="s">
        <v>71</v>
      </c>
      <c r="D279" s="8" t="s">
        <v>72</v>
      </c>
      <c r="F279" s="8" t="s">
        <v>73</v>
      </c>
      <c r="G279" s="8" t="s">
        <v>74</v>
      </c>
    </row>
    <row r="280" spans="1:9" ht="12" customHeight="1" x14ac:dyDescent="0.2">
      <c r="A280" s="17"/>
      <c r="B280" s="14" t="s">
        <v>29</v>
      </c>
      <c r="C280" s="20">
        <v>80.763999999999996</v>
      </c>
      <c r="D280" s="21">
        <f>C280*C$4</f>
        <v>2988.268</v>
      </c>
      <c r="E280" s="9"/>
      <c r="F280" s="22">
        <v>1.78</v>
      </c>
      <c r="G280" s="26">
        <f>F280*C$4</f>
        <v>65.86</v>
      </c>
    </row>
    <row r="281" spans="1:9" ht="12" customHeight="1" x14ac:dyDescent="0.2">
      <c r="A281" s="17"/>
      <c r="B281" s="14" t="s">
        <v>30</v>
      </c>
      <c r="C281" s="20">
        <v>80.763999999999996</v>
      </c>
      <c r="D281" s="21">
        <f>C281*C$5</f>
        <v>3149.7959999999998</v>
      </c>
      <c r="E281" s="9"/>
      <c r="F281" s="22">
        <v>1.78</v>
      </c>
      <c r="G281" s="26">
        <f>F281*C$5</f>
        <v>69.42</v>
      </c>
    </row>
    <row r="282" spans="1:9" ht="12" customHeight="1" x14ac:dyDescent="0.2">
      <c r="A282" s="17"/>
      <c r="B282" s="14" t="s">
        <v>31</v>
      </c>
      <c r="C282" s="20">
        <v>80.763999999999996</v>
      </c>
      <c r="D282" s="21">
        <f>C282*C$6</f>
        <v>3149.7959999999998</v>
      </c>
      <c r="E282" s="9"/>
      <c r="F282" s="22">
        <v>1.78</v>
      </c>
      <c r="G282" s="26">
        <f>F282*C$6</f>
        <v>69.42</v>
      </c>
    </row>
    <row r="283" spans="1:9" ht="12" customHeight="1" x14ac:dyDescent="0.2">
      <c r="A283" s="17"/>
      <c r="B283" s="14" t="s">
        <v>75</v>
      </c>
      <c r="C283" s="20">
        <v>80.763999999999996</v>
      </c>
      <c r="D283" s="21">
        <f>C283*C$7</f>
        <v>3149.7959999999998</v>
      </c>
      <c r="E283" s="9"/>
      <c r="F283" s="22">
        <v>1.78</v>
      </c>
      <c r="G283" s="26">
        <f>F283*C$7</f>
        <v>69.42</v>
      </c>
    </row>
    <row r="284" spans="1:9" ht="12" customHeight="1" x14ac:dyDescent="0.2">
      <c r="A284" s="17"/>
      <c r="B284" s="14" t="s">
        <v>33</v>
      </c>
      <c r="C284" s="20">
        <v>80.763999999999996</v>
      </c>
      <c r="D284" s="21">
        <f>C284*C$8</f>
        <v>3149.7959999999998</v>
      </c>
      <c r="E284" s="9"/>
      <c r="F284" s="22">
        <v>1.78</v>
      </c>
      <c r="G284" s="26">
        <f>F284*C$8</f>
        <v>69.42</v>
      </c>
    </row>
    <row r="285" spans="1:9" ht="12" customHeight="1" x14ac:dyDescent="0.2">
      <c r="A285" s="17"/>
      <c r="B285" s="15" t="s">
        <v>76</v>
      </c>
      <c r="C285" s="23"/>
      <c r="D285" s="24">
        <f>SUM(D280:D284)</f>
        <v>15587.452000000001</v>
      </c>
      <c r="E285" s="9"/>
      <c r="F285" s="25"/>
      <c r="G285" s="27">
        <f>SUM(G280:G284)</f>
        <v>343.54</v>
      </c>
      <c r="I285" s="10"/>
    </row>
    <row r="286" spans="1:9" ht="12.75" x14ac:dyDescent="0.2">
      <c r="A286" s="18" t="s">
        <v>77</v>
      </c>
      <c r="B286" s="118" t="s">
        <v>199</v>
      </c>
      <c r="C286" s="119"/>
      <c r="D286" s="119"/>
      <c r="E286" s="119"/>
      <c r="F286" s="119"/>
      <c r="G286" s="119"/>
    </row>
    <row r="287" spans="1:9" ht="12.75" x14ac:dyDescent="0.2">
      <c r="A287" s="18" t="s">
        <v>79</v>
      </c>
      <c r="B287" s="122"/>
      <c r="C287" s="122"/>
      <c r="D287" s="122"/>
      <c r="E287" s="122"/>
      <c r="F287" s="122"/>
      <c r="G287" s="122"/>
    </row>
    <row r="288" spans="1:9" ht="25.5" x14ac:dyDescent="0.2">
      <c r="A288" s="30" t="s">
        <v>80</v>
      </c>
      <c r="B288" s="122" t="s">
        <v>81</v>
      </c>
      <c r="C288" s="122"/>
      <c r="D288" s="122"/>
      <c r="E288" s="122"/>
      <c r="F288" s="122"/>
      <c r="G288" s="122"/>
    </row>
    <row r="289" spans="1:9" ht="25.5" x14ac:dyDescent="0.2">
      <c r="A289" s="30" t="s">
        <v>82</v>
      </c>
      <c r="B289" s="116" t="s">
        <v>87</v>
      </c>
      <c r="C289" s="117"/>
      <c r="D289" s="117"/>
      <c r="E289" s="117"/>
      <c r="F289" s="117"/>
      <c r="G289" s="117"/>
    </row>
    <row r="290" spans="1:9" ht="12.75" x14ac:dyDescent="0.2">
      <c r="A290" s="19" t="s">
        <v>84</v>
      </c>
      <c r="B290" s="122"/>
      <c r="C290" s="122"/>
      <c r="D290" s="122"/>
      <c r="E290" s="122"/>
      <c r="F290" s="122"/>
      <c r="G290" s="122"/>
    </row>
    <row r="291" spans="1:9" ht="12" customHeight="1" x14ac:dyDescent="0.2">
      <c r="A291" s="12"/>
    </row>
    <row r="292" spans="1:9" ht="12" customHeight="1" x14ac:dyDescent="0.25">
      <c r="A292" s="16" t="s">
        <v>66</v>
      </c>
      <c r="B292" s="6">
        <v>2171</v>
      </c>
      <c r="C292" s="7"/>
      <c r="D292" s="7"/>
      <c r="E292" s="7"/>
      <c r="F292" s="29"/>
      <c r="G292" s="29"/>
    </row>
    <row r="293" spans="1:9" ht="12" customHeight="1" x14ac:dyDescent="0.2">
      <c r="A293" s="17" t="s">
        <v>67</v>
      </c>
      <c r="B293" s="86" t="s">
        <v>101</v>
      </c>
      <c r="C293" s="120" t="s">
        <v>69</v>
      </c>
      <c r="D293" s="121"/>
      <c r="F293" s="120" t="s">
        <v>70</v>
      </c>
      <c r="G293" s="121"/>
    </row>
    <row r="294" spans="1:9" ht="12" customHeight="1" x14ac:dyDescent="0.2">
      <c r="A294" s="17"/>
      <c r="C294" s="8" t="s">
        <v>71</v>
      </c>
      <c r="D294" s="8" t="s">
        <v>72</v>
      </c>
      <c r="F294" s="8" t="s">
        <v>73</v>
      </c>
      <c r="G294" s="8" t="s">
        <v>74</v>
      </c>
    </row>
    <row r="295" spans="1:9" ht="12" customHeight="1" x14ac:dyDescent="0.2">
      <c r="A295" s="17"/>
      <c r="B295" s="14" t="s">
        <v>29</v>
      </c>
      <c r="C295" s="20">
        <v>80.058000000000007</v>
      </c>
      <c r="D295" s="21">
        <f>C295*C$4</f>
        <v>2962.1460000000002</v>
      </c>
      <c r="E295" s="9"/>
      <c r="F295" s="22">
        <v>1.92</v>
      </c>
      <c r="G295" s="26">
        <f>F295*C$4</f>
        <v>71.039999999999992</v>
      </c>
    </row>
    <row r="296" spans="1:9" ht="12" customHeight="1" x14ac:dyDescent="0.2">
      <c r="A296" s="17"/>
      <c r="B296" s="14" t="s">
        <v>30</v>
      </c>
      <c r="C296" s="20">
        <v>68.36</v>
      </c>
      <c r="D296" s="21">
        <f>C296*C$5</f>
        <v>2666.04</v>
      </c>
      <c r="E296" s="9"/>
      <c r="F296" s="22">
        <v>1.53</v>
      </c>
      <c r="G296" s="26">
        <f>F296*C$5</f>
        <v>59.67</v>
      </c>
    </row>
    <row r="297" spans="1:9" ht="12" customHeight="1" x14ac:dyDescent="0.2">
      <c r="A297" s="17"/>
      <c r="B297" s="14" t="s">
        <v>31</v>
      </c>
      <c r="C297" s="20">
        <v>68.36</v>
      </c>
      <c r="D297" s="21">
        <f>C297*C$6</f>
        <v>2666.04</v>
      </c>
      <c r="E297" s="9"/>
      <c r="F297" s="22">
        <v>1.53</v>
      </c>
      <c r="G297" s="26">
        <f>F297*C$6</f>
        <v>59.67</v>
      </c>
    </row>
    <row r="298" spans="1:9" ht="12" customHeight="1" x14ac:dyDescent="0.2">
      <c r="A298" s="17"/>
      <c r="B298" s="14" t="s">
        <v>75</v>
      </c>
      <c r="C298" s="20">
        <v>68.36</v>
      </c>
      <c r="D298" s="21">
        <f>C298*C$7</f>
        <v>2666.04</v>
      </c>
      <c r="E298" s="9"/>
      <c r="F298" s="22">
        <v>1.53</v>
      </c>
      <c r="G298" s="26">
        <f>F298*C$7</f>
        <v>59.67</v>
      </c>
    </row>
    <row r="299" spans="1:9" ht="12" customHeight="1" x14ac:dyDescent="0.2">
      <c r="A299" s="17"/>
      <c r="B299" s="14" t="s">
        <v>33</v>
      </c>
      <c r="C299" s="20">
        <v>80.058000000000007</v>
      </c>
      <c r="D299" s="21">
        <f>C299*C$8</f>
        <v>3122.2620000000002</v>
      </c>
      <c r="E299" s="9"/>
      <c r="F299" s="22">
        <v>1.92</v>
      </c>
      <c r="G299" s="26">
        <f>F299*C$8</f>
        <v>74.88</v>
      </c>
    </row>
    <row r="300" spans="1:9" ht="12" customHeight="1" x14ac:dyDescent="0.2">
      <c r="A300" s="17"/>
      <c r="B300" s="15" t="s">
        <v>76</v>
      </c>
      <c r="C300" s="23"/>
      <c r="D300" s="24">
        <f>SUM(D295:D299)</f>
        <v>14082.528</v>
      </c>
      <c r="E300" s="9"/>
      <c r="F300" s="25"/>
      <c r="G300" s="27">
        <f>SUM(G295:G299)</f>
        <v>324.93</v>
      </c>
      <c r="I300" s="10"/>
    </row>
    <row r="301" spans="1:9" ht="12.75" x14ac:dyDescent="0.2">
      <c r="A301" s="18" t="s">
        <v>77</v>
      </c>
      <c r="B301" s="118" t="s">
        <v>200</v>
      </c>
      <c r="C301" s="119"/>
      <c r="D301" s="119"/>
      <c r="E301" s="119"/>
      <c r="F301" s="119"/>
      <c r="G301" s="119"/>
    </row>
    <row r="302" spans="1:9" ht="12.75" x14ac:dyDescent="0.2">
      <c r="A302" s="18" t="s">
        <v>79</v>
      </c>
      <c r="B302" s="122"/>
      <c r="C302" s="122"/>
      <c r="D302" s="122"/>
      <c r="E302" s="122"/>
      <c r="F302" s="122"/>
      <c r="G302" s="122"/>
    </row>
    <row r="303" spans="1:9" ht="25.5" x14ac:dyDescent="0.2">
      <c r="A303" s="30" t="s">
        <v>80</v>
      </c>
      <c r="B303" s="122" t="s">
        <v>81</v>
      </c>
      <c r="C303" s="122"/>
      <c r="D303" s="122"/>
      <c r="E303" s="122"/>
      <c r="F303" s="122"/>
      <c r="G303" s="122"/>
    </row>
    <row r="304" spans="1:9" ht="25.5" x14ac:dyDescent="0.2">
      <c r="A304" s="30" t="s">
        <v>82</v>
      </c>
      <c r="B304" s="116" t="s">
        <v>87</v>
      </c>
      <c r="C304" s="117"/>
      <c r="D304" s="117"/>
      <c r="E304" s="117"/>
      <c r="F304" s="117"/>
      <c r="G304" s="117"/>
    </row>
    <row r="305" spans="1:9" ht="12.75" x14ac:dyDescent="0.2">
      <c r="A305" s="19" t="s">
        <v>84</v>
      </c>
      <c r="B305" s="122"/>
      <c r="C305" s="122"/>
      <c r="D305" s="122"/>
      <c r="E305" s="122"/>
      <c r="F305" s="122"/>
      <c r="G305" s="122"/>
    </row>
    <row r="306" spans="1:9" ht="12" customHeight="1" x14ac:dyDescent="0.2">
      <c r="A306" s="12"/>
    </row>
    <row r="307" spans="1:9" ht="12" customHeight="1" x14ac:dyDescent="0.25">
      <c r="A307" s="16" t="s">
        <v>66</v>
      </c>
      <c r="B307" s="6">
        <v>2172</v>
      </c>
      <c r="C307" s="7"/>
      <c r="D307" s="7"/>
      <c r="E307" s="7"/>
      <c r="F307" s="29"/>
      <c r="G307" s="29"/>
    </row>
    <row r="308" spans="1:9" ht="12" customHeight="1" x14ac:dyDescent="0.2">
      <c r="A308" s="17" t="s">
        <v>67</v>
      </c>
      <c r="B308" s="86" t="s">
        <v>102</v>
      </c>
      <c r="C308" s="120" t="s">
        <v>69</v>
      </c>
      <c r="D308" s="121"/>
      <c r="F308" s="120" t="s">
        <v>70</v>
      </c>
      <c r="G308" s="121"/>
    </row>
    <row r="309" spans="1:9" ht="12" customHeight="1" x14ac:dyDescent="0.2">
      <c r="A309" s="17"/>
      <c r="C309" s="8" t="s">
        <v>71</v>
      </c>
      <c r="D309" s="8" t="s">
        <v>72</v>
      </c>
      <c r="F309" s="8" t="s">
        <v>73</v>
      </c>
      <c r="G309" s="8" t="s">
        <v>74</v>
      </c>
    </row>
    <row r="310" spans="1:9" ht="12" customHeight="1" x14ac:dyDescent="0.2">
      <c r="A310" s="17"/>
      <c r="B310" s="14" t="s">
        <v>29</v>
      </c>
      <c r="C310" s="20">
        <v>219.416</v>
      </c>
      <c r="D310" s="21">
        <f>C310*C$4</f>
        <v>8118.3919999999998</v>
      </c>
      <c r="E310" s="9"/>
      <c r="F310" s="22">
        <v>5.05</v>
      </c>
      <c r="G310" s="26">
        <f>F310*C$4</f>
        <v>186.85</v>
      </c>
    </row>
    <row r="311" spans="1:9" ht="12" customHeight="1" x14ac:dyDescent="0.2">
      <c r="A311" s="17"/>
      <c r="B311" s="14" t="s">
        <v>30</v>
      </c>
      <c r="C311" s="20">
        <v>219.416</v>
      </c>
      <c r="D311" s="21">
        <f>C311*C$5</f>
        <v>8557.2240000000002</v>
      </c>
      <c r="E311" s="9"/>
      <c r="F311" s="22">
        <v>5.05</v>
      </c>
      <c r="G311" s="26">
        <f>F311*C$5</f>
        <v>196.95</v>
      </c>
    </row>
    <row r="312" spans="1:9" ht="12" customHeight="1" x14ac:dyDescent="0.2">
      <c r="A312" s="17"/>
      <c r="B312" s="14" t="s">
        <v>31</v>
      </c>
      <c r="C312" s="20">
        <v>219.416</v>
      </c>
      <c r="D312" s="21">
        <f>C312*C$6</f>
        <v>8557.2240000000002</v>
      </c>
      <c r="E312" s="9"/>
      <c r="F312" s="22">
        <v>5.05</v>
      </c>
      <c r="G312" s="26">
        <f>F312*C$6</f>
        <v>196.95</v>
      </c>
    </row>
    <row r="313" spans="1:9" ht="12" customHeight="1" x14ac:dyDescent="0.2">
      <c r="A313" s="17"/>
      <c r="B313" s="14" t="s">
        <v>75</v>
      </c>
      <c r="C313" s="20">
        <v>219.416</v>
      </c>
      <c r="D313" s="21">
        <f>C313*C$7</f>
        <v>8557.2240000000002</v>
      </c>
      <c r="E313" s="9"/>
      <c r="F313" s="22">
        <v>5.05</v>
      </c>
      <c r="G313" s="26">
        <f>F313*C$7</f>
        <v>196.95</v>
      </c>
    </row>
    <row r="314" spans="1:9" ht="12" customHeight="1" x14ac:dyDescent="0.2">
      <c r="A314" s="17"/>
      <c r="B314" s="14" t="s">
        <v>33</v>
      </c>
      <c r="C314" s="20">
        <v>219.416</v>
      </c>
      <c r="D314" s="21">
        <f>C314*C$8</f>
        <v>8557.2240000000002</v>
      </c>
      <c r="E314" s="9"/>
      <c r="F314" s="22">
        <v>5.05</v>
      </c>
      <c r="G314" s="26">
        <f>F314*C$8</f>
        <v>196.95</v>
      </c>
    </row>
    <row r="315" spans="1:9" ht="12" customHeight="1" x14ac:dyDescent="0.2">
      <c r="A315" s="17"/>
      <c r="B315" s="15" t="s">
        <v>76</v>
      </c>
      <c r="C315" s="23"/>
      <c r="D315" s="24">
        <f>SUM(D310:D314)</f>
        <v>42347.288000000008</v>
      </c>
      <c r="E315" s="9"/>
      <c r="F315" s="25"/>
      <c r="G315" s="27">
        <f>SUM(G310:G314)</f>
        <v>974.65000000000009</v>
      </c>
      <c r="I315" s="10"/>
    </row>
    <row r="316" spans="1:9" ht="12.75" x14ac:dyDescent="0.2">
      <c r="A316" s="18" t="s">
        <v>77</v>
      </c>
      <c r="B316" s="118" t="s">
        <v>199</v>
      </c>
      <c r="C316" s="119"/>
      <c r="D316" s="119"/>
      <c r="E316" s="119"/>
      <c r="F316" s="119"/>
      <c r="G316" s="119"/>
    </row>
    <row r="317" spans="1:9" ht="12.75" x14ac:dyDescent="0.2">
      <c r="A317" s="18" t="s">
        <v>79</v>
      </c>
      <c r="B317" s="122"/>
      <c r="C317" s="122"/>
      <c r="D317" s="122"/>
      <c r="E317" s="122"/>
      <c r="F317" s="122"/>
      <c r="G317" s="122"/>
    </row>
    <row r="318" spans="1:9" ht="25.5" x14ac:dyDescent="0.2">
      <c r="A318" s="30" t="s">
        <v>80</v>
      </c>
      <c r="B318" s="122" t="s">
        <v>81</v>
      </c>
      <c r="C318" s="122"/>
      <c r="D318" s="122"/>
      <c r="E318" s="122"/>
      <c r="F318" s="122"/>
      <c r="G318" s="122"/>
    </row>
    <row r="319" spans="1:9" ht="25.5" x14ac:dyDescent="0.2">
      <c r="A319" s="30" t="s">
        <v>82</v>
      </c>
      <c r="B319" s="116" t="s">
        <v>87</v>
      </c>
      <c r="C319" s="117"/>
      <c r="D319" s="117"/>
      <c r="E319" s="117"/>
      <c r="F319" s="117"/>
      <c r="G319" s="117"/>
    </row>
    <row r="320" spans="1:9" ht="12.75" x14ac:dyDescent="0.2">
      <c r="A320" s="19" t="s">
        <v>84</v>
      </c>
      <c r="B320" s="122"/>
      <c r="C320" s="122"/>
      <c r="D320" s="122"/>
      <c r="E320" s="122"/>
      <c r="F320" s="122"/>
      <c r="G320" s="122"/>
    </row>
    <row r="321" spans="1:9" ht="12" customHeight="1" x14ac:dyDescent="0.2">
      <c r="A321" s="12"/>
    </row>
    <row r="322" spans="1:9" ht="15.75" x14ac:dyDescent="0.25">
      <c r="A322" s="16" t="s">
        <v>66</v>
      </c>
      <c r="B322" s="6">
        <v>2175</v>
      </c>
      <c r="C322" s="7"/>
      <c r="D322" s="7"/>
      <c r="E322" s="7"/>
      <c r="F322" s="29"/>
      <c r="G322" s="29"/>
    </row>
    <row r="323" spans="1:9" ht="12.75" x14ac:dyDescent="0.2">
      <c r="A323" s="17" t="s">
        <v>67</v>
      </c>
      <c r="B323" s="86" t="s">
        <v>103</v>
      </c>
      <c r="C323" s="120" t="s">
        <v>69</v>
      </c>
      <c r="D323" s="121"/>
      <c r="F323" s="120" t="s">
        <v>70</v>
      </c>
      <c r="G323" s="121"/>
    </row>
    <row r="324" spans="1:9" ht="12.75" x14ac:dyDescent="0.2">
      <c r="A324" s="17"/>
      <c r="C324" s="8" t="s">
        <v>71</v>
      </c>
      <c r="D324" s="8" t="s">
        <v>72</v>
      </c>
      <c r="F324" s="8" t="s">
        <v>73</v>
      </c>
      <c r="G324" s="8" t="s">
        <v>74</v>
      </c>
    </row>
    <row r="325" spans="1:9" ht="12.75" x14ac:dyDescent="0.2">
      <c r="A325" s="17"/>
      <c r="B325" s="14" t="s">
        <v>29</v>
      </c>
      <c r="C325" s="20">
        <v>60.95</v>
      </c>
      <c r="D325" s="21">
        <f>C325*C$4</f>
        <v>2255.15</v>
      </c>
      <c r="E325" s="9"/>
      <c r="F325" s="22">
        <v>1.42</v>
      </c>
      <c r="G325" s="26">
        <f>F325*C$4</f>
        <v>52.54</v>
      </c>
    </row>
    <row r="326" spans="1:9" ht="12.75" x14ac:dyDescent="0.2">
      <c r="A326" s="17"/>
      <c r="B326" s="14" t="s">
        <v>30</v>
      </c>
      <c r="C326" s="20">
        <v>47.656999999999996</v>
      </c>
      <c r="D326" s="21">
        <f>C326*C$5</f>
        <v>1858.6229999999998</v>
      </c>
      <c r="E326" s="9"/>
      <c r="F326" s="22">
        <v>1.1000000000000001</v>
      </c>
      <c r="G326" s="26">
        <f>F326*C$5</f>
        <v>42.900000000000006</v>
      </c>
    </row>
    <row r="327" spans="1:9" ht="12.75" x14ac:dyDescent="0.2">
      <c r="A327" s="17"/>
      <c r="B327" s="14" t="s">
        <v>31</v>
      </c>
      <c r="C327" s="20">
        <v>47.656999999999996</v>
      </c>
      <c r="D327" s="21">
        <f>C327*C$6</f>
        <v>1858.6229999999998</v>
      </c>
      <c r="E327" s="9"/>
      <c r="F327" s="22">
        <v>1.1000000000000001</v>
      </c>
      <c r="G327" s="26">
        <f>F327*C$6</f>
        <v>42.900000000000006</v>
      </c>
    </row>
    <row r="328" spans="1:9" ht="12.75" x14ac:dyDescent="0.2">
      <c r="A328" s="17"/>
      <c r="B328" s="14" t="s">
        <v>75</v>
      </c>
      <c r="C328" s="20">
        <v>47.656999999999996</v>
      </c>
      <c r="D328" s="21">
        <f>C328*C$7</f>
        <v>1858.6229999999998</v>
      </c>
      <c r="E328" s="9"/>
      <c r="F328" s="22">
        <v>1.1000000000000001</v>
      </c>
      <c r="G328" s="26">
        <f>F328*C$7</f>
        <v>42.900000000000006</v>
      </c>
    </row>
    <row r="329" spans="1:9" ht="12.75" x14ac:dyDescent="0.2">
      <c r="A329" s="17"/>
      <c r="B329" s="14" t="s">
        <v>33</v>
      </c>
      <c r="C329" s="20">
        <v>60.95</v>
      </c>
      <c r="D329" s="21">
        <f>C329*C$8</f>
        <v>2377.0500000000002</v>
      </c>
      <c r="E329" s="9"/>
      <c r="F329" s="22">
        <v>1.42</v>
      </c>
      <c r="G329" s="26">
        <f>F329*C$8</f>
        <v>55.379999999999995</v>
      </c>
    </row>
    <row r="330" spans="1:9" ht="12.75" x14ac:dyDescent="0.2">
      <c r="A330" s="17"/>
      <c r="B330" s="15" t="s">
        <v>76</v>
      </c>
      <c r="C330" s="23"/>
      <c r="D330" s="24">
        <f>SUM(D325:D329)</f>
        <v>10208.069</v>
      </c>
      <c r="E330" s="9"/>
      <c r="F330" s="25"/>
      <c r="G330" s="27">
        <f>SUM(G325:G329)</f>
        <v>236.62</v>
      </c>
      <c r="I330" s="10"/>
    </row>
    <row r="331" spans="1:9" ht="12" customHeight="1" x14ac:dyDescent="0.2">
      <c r="A331" s="18" t="s">
        <v>77</v>
      </c>
      <c r="B331" s="118" t="s">
        <v>200</v>
      </c>
      <c r="C331" s="119"/>
      <c r="D331" s="119"/>
      <c r="E331" s="119"/>
      <c r="F331" s="119"/>
      <c r="G331" s="119"/>
    </row>
    <row r="332" spans="1:9" ht="12" customHeight="1" x14ac:dyDescent="0.2">
      <c r="A332" s="18" t="s">
        <v>79</v>
      </c>
      <c r="B332" s="122"/>
      <c r="C332" s="122"/>
      <c r="D332" s="122"/>
      <c r="E332" s="122"/>
      <c r="F332" s="122"/>
      <c r="G332" s="122"/>
    </row>
    <row r="333" spans="1:9" ht="25.5" customHeight="1" x14ac:dyDescent="0.2">
      <c r="A333" s="30" t="s">
        <v>80</v>
      </c>
      <c r="B333" s="122" t="s">
        <v>81</v>
      </c>
      <c r="C333" s="122"/>
      <c r="D333" s="122"/>
      <c r="E333" s="122"/>
      <c r="F333" s="122"/>
      <c r="G333" s="122"/>
    </row>
    <row r="334" spans="1:9" ht="25.5" customHeight="1" x14ac:dyDescent="0.2">
      <c r="A334" s="30" t="s">
        <v>82</v>
      </c>
      <c r="B334" s="116" t="s">
        <v>87</v>
      </c>
      <c r="C334" s="117"/>
      <c r="D334" s="117"/>
      <c r="E334" s="117"/>
      <c r="F334" s="117"/>
      <c r="G334" s="117"/>
    </row>
    <row r="335" spans="1:9" ht="12" customHeight="1" x14ac:dyDescent="0.2">
      <c r="A335" s="19" t="s">
        <v>84</v>
      </c>
      <c r="B335" s="122"/>
      <c r="C335" s="122"/>
      <c r="D335" s="122"/>
      <c r="E335" s="122"/>
      <c r="F335" s="122"/>
      <c r="G335" s="122"/>
    </row>
    <row r="336" spans="1:9" ht="12" customHeight="1" x14ac:dyDescent="0.2">
      <c r="A336" s="12"/>
    </row>
    <row r="337" spans="1:9" ht="12" customHeight="1" x14ac:dyDescent="0.25">
      <c r="A337" s="16" t="s">
        <v>66</v>
      </c>
      <c r="B337" s="6">
        <v>2177</v>
      </c>
      <c r="C337" s="7"/>
      <c r="D337" s="7"/>
      <c r="E337" s="7"/>
      <c r="F337" s="29"/>
      <c r="G337" s="29"/>
    </row>
    <row r="338" spans="1:9" ht="12" customHeight="1" x14ac:dyDescent="0.2">
      <c r="A338" s="17" t="s">
        <v>67</v>
      </c>
      <c r="B338" s="2" t="s">
        <v>104</v>
      </c>
      <c r="C338" s="120" t="s">
        <v>69</v>
      </c>
      <c r="D338" s="121"/>
      <c r="F338" s="120" t="s">
        <v>70</v>
      </c>
      <c r="G338" s="121"/>
    </row>
    <row r="339" spans="1:9" ht="12" customHeight="1" x14ac:dyDescent="0.2">
      <c r="A339" s="17"/>
      <c r="C339" s="8" t="s">
        <v>71</v>
      </c>
      <c r="D339" s="8" t="s">
        <v>72</v>
      </c>
      <c r="F339" s="8" t="s">
        <v>73</v>
      </c>
      <c r="G339" s="8" t="s">
        <v>74</v>
      </c>
    </row>
    <row r="340" spans="1:9" ht="12" customHeight="1" x14ac:dyDescent="0.2">
      <c r="A340" s="17"/>
      <c r="B340" s="14" t="s">
        <v>29</v>
      </c>
      <c r="C340" s="20">
        <v>42.125</v>
      </c>
      <c r="D340" s="21">
        <f>C340*C$4</f>
        <v>1558.625</v>
      </c>
      <c r="E340" s="9"/>
      <c r="F340" s="22">
        <v>0.92</v>
      </c>
      <c r="G340" s="26">
        <f>F340*C$4</f>
        <v>34.04</v>
      </c>
    </row>
    <row r="341" spans="1:9" ht="12" customHeight="1" x14ac:dyDescent="0.2">
      <c r="A341" s="17"/>
      <c r="B341" s="14" t="s">
        <v>30</v>
      </c>
      <c r="C341" s="20">
        <v>42.125</v>
      </c>
      <c r="D341" s="21">
        <f>C341*C$5</f>
        <v>1642.875</v>
      </c>
      <c r="E341" s="9"/>
      <c r="F341" s="22">
        <v>0.92</v>
      </c>
      <c r="G341" s="26">
        <f>F341*C$5</f>
        <v>35.880000000000003</v>
      </c>
    </row>
    <row r="342" spans="1:9" ht="12" customHeight="1" x14ac:dyDescent="0.2">
      <c r="A342" s="17"/>
      <c r="B342" s="14" t="s">
        <v>31</v>
      </c>
      <c r="C342" s="20">
        <v>42.125</v>
      </c>
      <c r="D342" s="21">
        <f>C342*C$6</f>
        <v>1642.875</v>
      </c>
      <c r="E342" s="9"/>
      <c r="F342" s="22">
        <v>0.92</v>
      </c>
      <c r="G342" s="26">
        <f>F342*C$6</f>
        <v>35.880000000000003</v>
      </c>
    </row>
    <row r="343" spans="1:9" ht="12" customHeight="1" x14ac:dyDescent="0.2">
      <c r="A343" s="17"/>
      <c r="B343" s="14" t="s">
        <v>75</v>
      </c>
      <c r="C343" s="20">
        <v>42.125</v>
      </c>
      <c r="D343" s="21">
        <f>C343*C$7</f>
        <v>1642.875</v>
      </c>
      <c r="E343" s="9"/>
      <c r="F343" s="22">
        <v>0.92</v>
      </c>
      <c r="G343" s="26">
        <f>F343*C$7</f>
        <v>35.880000000000003</v>
      </c>
    </row>
    <row r="344" spans="1:9" ht="12" customHeight="1" x14ac:dyDescent="0.2">
      <c r="A344" s="17"/>
      <c r="B344" s="14" t="s">
        <v>33</v>
      </c>
      <c r="C344" s="20">
        <v>42.125</v>
      </c>
      <c r="D344" s="21">
        <f>C344*C$8</f>
        <v>1642.875</v>
      </c>
      <c r="E344" s="9"/>
      <c r="F344" s="22">
        <v>0.92</v>
      </c>
      <c r="G344" s="26">
        <f>F344*C$8</f>
        <v>35.880000000000003</v>
      </c>
    </row>
    <row r="345" spans="1:9" ht="12" customHeight="1" x14ac:dyDescent="0.2">
      <c r="A345" s="17"/>
      <c r="B345" s="15" t="s">
        <v>76</v>
      </c>
      <c r="C345" s="23"/>
      <c r="D345" s="24">
        <f>SUM(D340:D344)</f>
        <v>8130.125</v>
      </c>
      <c r="E345" s="9"/>
      <c r="F345" s="25"/>
      <c r="G345" s="27">
        <f>SUM(G340:G344)</f>
        <v>177.56</v>
      </c>
      <c r="I345" s="10"/>
    </row>
    <row r="346" spans="1:9" ht="12.75" x14ac:dyDescent="0.2">
      <c r="A346" s="18" t="s">
        <v>77</v>
      </c>
      <c r="B346" s="118" t="s">
        <v>199</v>
      </c>
      <c r="C346" s="119"/>
      <c r="D346" s="119"/>
      <c r="E346" s="119"/>
      <c r="F346" s="119"/>
      <c r="G346" s="119"/>
    </row>
    <row r="347" spans="1:9" ht="12.75" x14ac:dyDescent="0.2">
      <c r="A347" s="18" t="s">
        <v>79</v>
      </c>
      <c r="B347" s="122"/>
      <c r="C347" s="122"/>
      <c r="D347" s="122"/>
      <c r="E347" s="122"/>
      <c r="F347" s="122"/>
      <c r="G347" s="122"/>
    </row>
    <row r="348" spans="1:9" ht="25.5" x14ac:dyDescent="0.2">
      <c r="A348" s="30" t="s">
        <v>80</v>
      </c>
      <c r="B348" s="122" t="s">
        <v>81</v>
      </c>
      <c r="C348" s="122"/>
      <c r="D348" s="122"/>
      <c r="E348" s="122"/>
      <c r="F348" s="122"/>
      <c r="G348" s="122"/>
    </row>
    <row r="349" spans="1:9" ht="25.5" x14ac:dyDescent="0.2">
      <c r="A349" s="30" t="s">
        <v>82</v>
      </c>
      <c r="B349" s="116" t="s">
        <v>87</v>
      </c>
      <c r="C349" s="117"/>
      <c r="D349" s="117"/>
      <c r="E349" s="117"/>
      <c r="F349" s="117"/>
      <c r="G349" s="117"/>
    </row>
    <row r="350" spans="1:9" ht="12.75" x14ac:dyDescent="0.2">
      <c r="A350" s="19" t="s">
        <v>84</v>
      </c>
      <c r="B350" s="122"/>
      <c r="C350" s="122"/>
      <c r="D350" s="122"/>
      <c r="E350" s="122"/>
      <c r="F350" s="122"/>
      <c r="G350" s="122"/>
    </row>
    <row r="351" spans="1:9" ht="12" customHeight="1" x14ac:dyDescent="0.2">
      <c r="A351" s="12"/>
    </row>
    <row r="352" spans="1:9" ht="12" customHeight="1" x14ac:dyDescent="0.25">
      <c r="A352" s="16" t="s">
        <v>66</v>
      </c>
      <c r="B352" s="6">
        <v>3676</v>
      </c>
      <c r="C352" s="7"/>
      <c r="D352" s="7"/>
      <c r="E352" s="7"/>
      <c r="F352" s="29"/>
      <c r="G352" s="29"/>
    </row>
    <row r="353" spans="1:14" ht="12" customHeight="1" x14ac:dyDescent="0.2">
      <c r="A353" s="17" t="s">
        <v>67</v>
      </c>
      <c r="B353" s="2" t="s">
        <v>105</v>
      </c>
      <c r="C353" s="120" t="s">
        <v>69</v>
      </c>
      <c r="D353" s="121"/>
      <c r="F353" s="120" t="s">
        <v>70</v>
      </c>
      <c r="G353" s="121"/>
    </row>
    <row r="354" spans="1:14" ht="12" customHeight="1" x14ac:dyDescent="0.2">
      <c r="A354" s="17"/>
      <c r="C354" s="8" t="s">
        <v>71</v>
      </c>
      <c r="D354" s="8" t="s">
        <v>72</v>
      </c>
      <c r="F354" s="8" t="s">
        <v>73</v>
      </c>
      <c r="G354" s="8" t="s">
        <v>74</v>
      </c>
    </row>
    <row r="355" spans="1:14" ht="12" customHeight="1" x14ac:dyDescent="0.2">
      <c r="A355" s="17"/>
      <c r="B355" s="14" t="s">
        <v>29</v>
      </c>
      <c r="C355" s="20">
        <v>56.595999999999997</v>
      </c>
      <c r="D355" s="21">
        <f>C355*C$4</f>
        <v>2094.0519999999997</v>
      </c>
      <c r="E355" s="9"/>
      <c r="F355" s="22">
        <v>1.42</v>
      </c>
      <c r="G355" s="26">
        <f>F355*C$4</f>
        <v>52.54</v>
      </c>
    </row>
    <row r="356" spans="1:14" ht="12" customHeight="1" x14ac:dyDescent="0.2">
      <c r="A356" s="17"/>
      <c r="B356" s="14" t="s">
        <v>30</v>
      </c>
      <c r="C356" s="20">
        <v>56.595999999999997</v>
      </c>
      <c r="D356" s="21">
        <f>C356*C$5</f>
        <v>2207.2439999999997</v>
      </c>
      <c r="E356" s="9"/>
      <c r="F356" s="22">
        <v>1.42</v>
      </c>
      <c r="G356" s="26">
        <f>F356*C$5</f>
        <v>55.379999999999995</v>
      </c>
    </row>
    <row r="357" spans="1:14" ht="12" customHeight="1" x14ac:dyDescent="0.2">
      <c r="A357" s="17"/>
      <c r="B357" s="14" t="s">
        <v>31</v>
      </c>
      <c r="C357" s="20">
        <v>56.595999999999997</v>
      </c>
      <c r="D357" s="21">
        <f>C357*C$6</f>
        <v>2207.2439999999997</v>
      </c>
      <c r="E357" s="9"/>
      <c r="F357" s="22">
        <v>1.42</v>
      </c>
      <c r="G357" s="26">
        <f>F357*C$6</f>
        <v>55.379999999999995</v>
      </c>
    </row>
    <row r="358" spans="1:14" ht="12" customHeight="1" x14ac:dyDescent="0.2">
      <c r="A358" s="17"/>
      <c r="B358" s="14" t="s">
        <v>75</v>
      </c>
      <c r="C358" s="20">
        <v>56.595999999999997</v>
      </c>
      <c r="D358" s="21">
        <f>C358*C$7</f>
        <v>2207.2439999999997</v>
      </c>
      <c r="E358" s="9"/>
      <c r="F358" s="22">
        <v>1.42</v>
      </c>
      <c r="G358" s="26">
        <f>F358*C$7</f>
        <v>55.379999999999995</v>
      </c>
    </row>
    <row r="359" spans="1:14" ht="12" customHeight="1" x14ac:dyDescent="0.2">
      <c r="A359" s="17"/>
      <c r="B359" s="14" t="s">
        <v>33</v>
      </c>
      <c r="C359" s="20">
        <v>56.595999999999997</v>
      </c>
      <c r="D359" s="21">
        <f>C359*C$8</f>
        <v>2207.2439999999997</v>
      </c>
      <c r="E359" s="9"/>
      <c r="F359" s="22">
        <v>1.42</v>
      </c>
      <c r="G359" s="26">
        <f>F359*C$8</f>
        <v>55.379999999999995</v>
      </c>
    </row>
    <row r="360" spans="1:14" ht="12" customHeight="1" x14ac:dyDescent="0.2">
      <c r="A360" s="17"/>
      <c r="B360" s="15" t="s">
        <v>76</v>
      </c>
      <c r="C360" s="23"/>
      <c r="D360" s="24">
        <f>SUM(D355:D359)</f>
        <v>10923.027999999998</v>
      </c>
      <c r="E360" s="9"/>
      <c r="F360" s="25"/>
      <c r="G360" s="27">
        <f>SUM(G355:G359)</f>
        <v>274.05999999999995</v>
      </c>
      <c r="I360" s="10"/>
    </row>
    <row r="361" spans="1:14" ht="12.75" x14ac:dyDescent="0.2">
      <c r="A361" s="18" t="s">
        <v>77</v>
      </c>
      <c r="B361" s="118" t="s">
        <v>199</v>
      </c>
      <c r="C361" s="119"/>
      <c r="D361" s="119"/>
      <c r="E361" s="119"/>
      <c r="F361" s="119"/>
      <c r="G361" s="119"/>
    </row>
    <row r="362" spans="1:14" ht="12.75" x14ac:dyDescent="0.2">
      <c r="A362" s="18" t="s">
        <v>79</v>
      </c>
      <c r="B362" s="122"/>
      <c r="C362" s="122"/>
      <c r="D362" s="122"/>
      <c r="E362" s="122"/>
      <c r="F362" s="122"/>
      <c r="G362" s="122"/>
    </row>
    <row r="363" spans="1:14" ht="25.5" x14ac:dyDescent="0.2">
      <c r="A363" s="30" t="s">
        <v>80</v>
      </c>
      <c r="B363" s="122" t="s">
        <v>81</v>
      </c>
      <c r="C363" s="122"/>
      <c r="D363" s="122"/>
      <c r="E363" s="122"/>
      <c r="F363" s="122"/>
      <c r="G363" s="122"/>
    </row>
    <row r="364" spans="1:14" ht="25.5" x14ac:dyDescent="0.2">
      <c r="A364" s="30" t="s">
        <v>82</v>
      </c>
      <c r="B364" s="116" t="s">
        <v>87</v>
      </c>
      <c r="C364" s="117"/>
      <c r="D364" s="117"/>
      <c r="E364" s="117"/>
      <c r="F364" s="117"/>
      <c r="G364" s="117"/>
    </row>
    <row r="365" spans="1:14" ht="12.75" x14ac:dyDescent="0.2">
      <c r="A365" s="19" t="s">
        <v>84</v>
      </c>
      <c r="B365" s="122"/>
      <c r="C365" s="122"/>
      <c r="D365" s="122"/>
      <c r="E365" s="122"/>
      <c r="F365" s="122"/>
      <c r="G365" s="122"/>
    </row>
    <row r="366" spans="1:14" ht="12" customHeight="1" x14ac:dyDescent="0.2">
      <c r="A366" s="12"/>
    </row>
    <row r="367" spans="1:14" ht="24" customHeight="1" x14ac:dyDescent="0.3">
      <c r="A367" s="1" t="s">
        <v>106</v>
      </c>
      <c r="D367" s="129" t="s">
        <v>107</v>
      </c>
      <c r="E367" s="129"/>
      <c r="F367" s="129"/>
      <c r="G367" s="1"/>
      <c r="M367" s="130"/>
      <c r="N367" s="130"/>
    </row>
    <row r="368" spans="1:14" ht="12" customHeight="1" x14ac:dyDescent="0.2">
      <c r="A368" s="12"/>
    </row>
    <row r="369" spans="1:6" ht="12" customHeight="1" x14ac:dyDescent="0.2">
      <c r="A369" s="90" t="s">
        <v>108</v>
      </c>
      <c r="B369" s="89"/>
      <c r="C369" s="89"/>
      <c r="D369" s="50" t="s">
        <v>109</v>
      </c>
      <c r="F369" s="50" t="s">
        <v>110</v>
      </c>
    </row>
    <row r="370" spans="1:6" ht="12" customHeight="1" x14ac:dyDescent="0.2">
      <c r="A370" s="56">
        <f>B17</f>
        <v>470</v>
      </c>
      <c r="B370" s="104" t="str">
        <f>B18</f>
        <v>Lillestrøm - Bjørkelangen</v>
      </c>
      <c r="C370" s="89"/>
      <c r="D370" s="54">
        <f>D31</f>
        <v>1016464.9169999999</v>
      </c>
      <c r="E370" s="55"/>
      <c r="F370" s="72">
        <f>G31</f>
        <v>22514.1</v>
      </c>
    </row>
    <row r="371" spans="1:6" ht="12" customHeight="1" x14ac:dyDescent="0.2">
      <c r="A371" s="56">
        <f>B38</f>
        <v>480</v>
      </c>
      <c r="B371" s="104" t="str">
        <f>B39</f>
        <v>Lillestrøm - Løken - Bjørkelangen</v>
      </c>
      <c r="C371" s="89"/>
      <c r="D371" s="54">
        <f>D52</f>
        <v>506631.95699999988</v>
      </c>
      <c r="E371" s="55"/>
      <c r="F371" s="72">
        <f>G52</f>
        <v>11492.990000000002</v>
      </c>
    </row>
    <row r="372" spans="1:6" ht="12" customHeight="1" x14ac:dyDescent="0.2">
      <c r="A372" s="56">
        <v>485</v>
      </c>
      <c r="B372" s="104" t="s">
        <v>148</v>
      </c>
      <c r="C372" s="89"/>
      <c r="D372" s="54">
        <f>D73</f>
        <v>62451.169000000009</v>
      </c>
      <c r="E372" s="55"/>
      <c r="F372" s="72">
        <f>G73</f>
        <v>1282.0400000000002</v>
      </c>
    </row>
    <row r="373" spans="1:6" ht="12" customHeight="1" x14ac:dyDescent="0.2">
      <c r="A373" s="56">
        <v>2131</v>
      </c>
      <c r="B373" s="105" t="s">
        <v>86</v>
      </c>
      <c r="C373" s="89"/>
      <c r="D373" s="54">
        <f>D89</f>
        <v>7668.768</v>
      </c>
      <c r="E373" s="55"/>
      <c r="F373" s="72">
        <f>G89</f>
        <v>199.29</v>
      </c>
    </row>
    <row r="374" spans="1:6" ht="12" customHeight="1" x14ac:dyDescent="0.2">
      <c r="A374" s="56">
        <v>2132</v>
      </c>
      <c r="B374" s="105" t="s">
        <v>88</v>
      </c>
      <c r="C374" s="89"/>
      <c r="D374" s="54">
        <f>D104</f>
        <v>12199.515000000001</v>
      </c>
      <c r="E374" s="55"/>
      <c r="F374" s="72">
        <f>G104</f>
        <v>311.81</v>
      </c>
    </row>
    <row r="375" spans="1:6" ht="12" customHeight="1" x14ac:dyDescent="0.2">
      <c r="A375" s="56">
        <v>2135</v>
      </c>
      <c r="B375" s="104" t="s">
        <v>89</v>
      </c>
      <c r="C375" s="89"/>
      <c r="D375" s="54">
        <f>D119</f>
        <v>11379.494000000001</v>
      </c>
      <c r="E375" s="55"/>
      <c r="F375" s="72">
        <f>G119</f>
        <v>314.19000000000005</v>
      </c>
    </row>
    <row r="376" spans="1:6" ht="12" customHeight="1" x14ac:dyDescent="0.2">
      <c r="A376" s="56">
        <v>2137</v>
      </c>
      <c r="B376" s="104" t="s">
        <v>90</v>
      </c>
      <c r="C376" s="89"/>
      <c r="D376" s="54">
        <f>D134</f>
        <v>15126.798999999999</v>
      </c>
      <c r="E376" s="55"/>
      <c r="F376" s="72">
        <f>G134</f>
        <v>396.23</v>
      </c>
    </row>
    <row r="377" spans="1:6" ht="12" customHeight="1" x14ac:dyDescent="0.2">
      <c r="A377" s="56">
        <v>2138</v>
      </c>
      <c r="B377" s="104" t="s">
        <v>91</v>
      </c>
      <c r="C377" s="89"/>
      <c r="D377" s="54">
        <f>D149</f>
        <v>36932.644000000008</v>
      </c>
      <c r="E377" s="55"/>
      <c r="F377" s="72">
        <f>G149</f>
        <v>901.59999999999991</v>
      </c>
    </row>
    <row r="378" spans="1:6" ht="12" customHeight="1" x14ac:dyDescent="0.2">
      <c r="A378" s="56">
        <v>2139</v>
      </c>
      <c r="B378" s="104" t="s">
        <v>92</v>
      </c>
      <c r="C378" s="89"/>
      <c r="D378" s="54">
        <f>D164</f>
        <v>2852.54</v>
      </c>
      <c r="E378" s="55"/>
      <c r="F378" s="72">
        <f>G164</f>
        <v>96.5</v>
      </c>
    </row>
    <row r="379" spans="1:6" ht="12" customHeight="1" x14ac:dyDescent="0.2">
      <c r="A379" s="56">
        <v>2140</v>
      </c>
      <c r="B379" s="104" t="s">
        <v>93</v>
      </c>
      <c r="C379" s="89"/>
      <c r="D379" s="54">
        <f>D179</f>
        <v>7356.0019999999995</v>
      </c>
      <c r="E379" s="55"/>
      <c r="F379" s="72">
        <f>G179</f>
        <v>167.91000000000003</v>
      </c>
    </row>
    <row r="380" spans="1:6" ht="12" customHeight="1" x14ac:dyDescent="0.2">
      <c r="A380" s="56">
        <v>2141</v>
      </c>
      <c r="B380" s="104" t="s">
        <v>94</v>
      </c>
      <c r="C380" s="89"/>
      <c r="D380" s="54">
        <f>D194</f>
        <v>9660.5010000000002</v>
      </c>
      <c r="E380" s="55"/>
      <c r="F380" s="72">
        <f>G194</f>
        <v>216.54000000000002</v>
      </c>
    </row>
    <row r="381" spans="1:6" ht="12" customHeight="1" x14ac:dyDescent="0.2">
      <c r="A381" s="56">
        <v>2142</v>
      </c>
      <c r="B381" s="104" t="s">
        <v>95</v>
      </c>
      <c r="C381" s="89"/>
      <c r="D381" s="54">
        <f>D209</f>
        <v>8727.7960000000003</v>
      </c>
      <c r="E381" s="55"/>
      <c r="F381" s="72">
        <f>G209</f>
        <v>184.8</v>
      </c>
    </row>
    <row r="382" spans="1:6" ht="12" customHeight="1" x14ac:dyDescent="0.2">
      <c r="A382" s="56">
        <v>2143</v>
      </c>
      <c r="B382" s="104" t="s">
        <v>96</v>
      </c>
      <c r="C382" s="89"/>
      <c r="D382" s="54">
        <f>D224</f>
        <v>8790.3780000000006</v>
      </c>
      <c r="E382" s="55"/>
      <c r="F382" s="72">
        <f>G224</f>
        <v>202.65000000000003</v>
      </c>
    </row>
    <row r="383" spans="1:6" ht="12" customHeight="1" x14ac:dyDescent="0.2">
      <c r="A383" s="56">
        <v>2145</v>
      </c>
      <c r="B383" s="104" t="s">
        <v>97</v>
      </c>
      <c r="C383" s="89"/>
      <c r="D383" s="54">
        <f>D240</f>
        <v>7154.7030000000004</v>
      </c>
      <c r="E383" s="55"/>
      <c r="F383" s="72">
        <f>G240</f>
        <v>164.05</v>
      </c>
    </row>
    <row r="384" spans="1:6" ht="12" customHeight="1" x14ac:dyDescent="0.2">
      <c r="A384" s="56">
        <v>2146</v>
      </c>
      <c r="B384" s="104" t="s">
        <v>98</v>
      </c>
      <c r="C384" s="89"/>
      <c r="D384" s="54">
        <f>D255</f>
        <v>16323.52</v>
      </c>
      <c r="E384" s="55"/>
      <c r="F384" s="72">
        <f>G255</f>
        <v>385.11</v>
      </c>
    </row>
    <row r="385" spans="1:8" ht="12" customHeight="1" x14ac:dyDescent="0.2">
      <c r="A385" s="56">
        <v>2148</v>
      </c>
      <c r="B385" s="104" t="s">
        <v>99</v>
      </c>
      <c r="C385" s="89"/>
      <c r="D385" s="54">
        <f>D270</f>
        <v>10293.269</v>
      </c>
      <c r="E385" s="55"/>
      <c r="F385" s="72">
        <f>G270</f>
        <v>237.39</v>
      </c>
    </row>
    <row r="386" spans="1:8" ht="12" customHeight="1" x14ac:dyDescent="0.2">
      <c r="A386" s="56">
        <v>2150</v>
      </c>
      <c r="B386" s="105" t="s">
        <v>100</v>
      </c>
      <c r="C386" s="89"/>
      <c r="D386" s="54">
        <f>D285</f>
        <v>15587.452000000001</v>
      </c>
      <c r="E386" s="55"/>
      <c r="F386" s="72">
        <f>G285</f>
        <v>343.54</v>
      </c>
    </row>
    <row r="387" spans="1:8" ht="12" customHeight="1" x14ac:dyDescent="0.2">
      <c r="A387" s="56">
        <v>2171</v>
      </c>
      <c r="B387" s="105" t="s">
        <v>101</v>
      </c>
      <c r="C387" s="89"/>
      <c r="D387" s="54">
        <f>D300</f>
        <v>14082.528</v>
      </c>
      <c r="E387" s="55"/>
      <c r="F387" s="72">
        <f>G300</f>
        <v>324.93</v>
      </c>
    </row>
    <row r="388" spans="1:8" ht="12" customHeight="1" x14ac:dyDescent="0.2">
      <c r="A388" s="56">
        <v>2172</v>
      </c>
      <c r="B388" s="105" t="s">
        <v>102</v>
      </c>
      <c r="C388" s="89"/>
      <c r="D388" s="54">
        <f>D315</f>
        <v>42347.288000000008</v>
      </c>
      <c r="E388" s="55"/>
      <c r="F388" s="72">
        <f>G315</f>
        <v>974.65000000000009</v>
      </c>
    </row>
    <row r="389" spans="1:8" ht="12" customHeight="1" x14ac:dyDescent="0.2">
      <c r="A389" s="56">
        <v>2175</v>
      </c>
      <c r="B389" s="105" t="s">
        <v>103</v>
      </c>
      <c r="C389" s="89"/>
      <c r="D389" s="54">
        <f>D330</f>
        <v>10208.069</v>
      </c>
      <c r="E389" s="55"/>
      <c r="F389" s="72">
        <f>G330</f>
        <v>236.62</v>
      </c>
    </row>
    <row r="390" spans="1:8" ht="12" customHeight="1" x14ac:dyDescent="0.2">
      <c r="A390" s="56">
        <v>2177</v>
      </c>
      <c r="B390" s="104" t="s">
        <v>104</v>
      </c>
      <c r="C390" s="89"/>
      <c r="D390" s="54">
        <f>D345</f>
        <v>8130.125</v>
      </c>
      <c r="E390" s="55"/>
      <c r="F390" s="72">
        <f>G345</f>
        <v>177.56</v>
      </c>
    </row>
    <row r="391" spans="1:8" ht="12" customHeight="1" x14ac:dyDescent="0.2">
      <c r="A391" s="99">
        <v>3676</v>
      </c>
      <c r="B391" s="104" t="s">
        <v>105</v>
      </c>
      <c r="C391" s="89"/>
      <c r="D391" s="54">
        <f>D360</f>
        <v>10923.027999999998</v>
      </c>
      <c r="E391" s="55"/>
      <c r="F391" s="72">
        <f>G360</f>
        <v>274.05999999999995</v>
      </c>
    </row>
    <row r="392" spans="1:8" ht="12" customHeight="1" x14ac:dyDescent="0.2">
      <c r="A392" s="56" t="s">
        <v>145</v>
      </c>
      <c r="B392" s="57"/>
      <c r="C392" s="58"/>
      <c r="D392" s="59">
        <f>SUM(D370:D391)</f>
        <v>1841292.4619999996</v>
      </c>
      <c r="E392" s="59">
        <f>SUM(E370:E391)</f>
        <v>0</v>
      </c>
      <c r="F392" s="59">
        <f>SUM(F370:F391)</f>
        <v>41398.560000000012</v>
      </c>
    </row>
    <row r="393" spans="1:8" ht="12" customHeight="1" x14ac:dyDescent="0.2">
      <c r="A393" s="48"/>
      <c r="D393" s="98"/>
      <c r="E393" s="98"/>
      <c r="F393" s="98"/>
    </row>
    <row r="394" spans="1:8" ht="12" customHeight="1" x14ac:dyDescent="0.2">
      <c r="A394" s="48"/>
      <c r="D394" s="98"/>
      <c r="E394" s="98"/>
      <c r="F394" s="98"/>
      <c r="G394" s="98"/>
      <c r="H394" s="98"/>
    </row>
    <row r="395" spans="1:8" ht="12" customHeight="1" x14ac:dyDescent="0.2">
      <c r="A395" s="48"/>
    </row>
    <row r="396" spans="1:8" ht="12" customHeight="1" x14ac:dyDescent="0.2">
      <c r="A396" s="12"/>
      <c r="D396" s="55"/>
    </row>
    <row r="397" spans="1:8" ht="12" customHeight="1" x14ac:dyDescent="0.2">
      <c r="A397" s="12"/>
    </row>
    <row r="398" spans="1:8" ht="12" customHeight="1" x14ac:dyDescent="0.2">
      <c r="A398" s="12"/>
    </row>
    <row r="399" spans="1:8" ht="12" customHeight="1" x14ac:dyDescent="0.2">
      <c r="A399" s="12"/>
      <c r="D399" s="55"/>
      <c r="F399" s="55"/>
    </row>
    <row r="400" spans="1:8" ht="12" customHeight="1" x14ac:dyDescent="0.2">
      <c r="A400" s="12"/>
    </row>
    <row r="401" spans="1:6" ht="12" customHeight="1" x14ac:dyDescent="0.2">
      <c r="A401" s="12"/>
      <c r="D401" s="64"/>
      <c r="F401" s="65"/>
    </row>
    <row r="402" spans="1:6" ht="12" customHeight="1" x14ac:dyDescent="0.2">
      <c r="A402" s="12"/>
    </row>
    <row r="403" spans="1:6" ht="12" customHeight="1" x14ac:dyDescent="0.2">
      <c r="A403" s="12"/>
    </row>
    <row r="404" spans="1:6" ht="12" customHeight="1" x14ac:dyDescent="0.2">
      <c r="A404" s="12"/>
    </row>
    <row r="405" spans="1:6" ht="12" customHeight="1" x14ac:dyDescent="0.2">
      <c r="A405" s="12"/>
    </row>
    <row r="406" spans="1:6" ht="12" customHeight="1" x14ac:dyDescent="0.2">
      <c r="A406" s="12"/>
    </row>
    <row r="407" spans="1:6" ht="12" customHeight="1" x14ac:dyDescent="0.2">
      <c r="A407" s="12"/>
    </row>
    <row r="408" spans="1:6" ht="12" customHeight="1" x14ac:dyDescent="0.2">
      <c r="A408" s="12"/>
    </row>
    <row r="409" spans="1:6" ht="12" customHeight="1" x14ac:dyDescent="0.2">
      <c r="A409" s="12"/>
    </row>
    <row r="410" spans="1:6" ht="12" customHeight="1" x14ac:dyDescent="0.2">
      <c r="A410" s="12"/>
    </row>
    <row r="411" spans="1:6" ht="12" customHeight="1" x14ac:dyDescent="0.2">
      <c r="A411" s="12"/>
    </row>
    <row r="412" spans="1:6" ht="12" customHeight="1" x14ac:dyDescent="0.2">
      <c r="A412" s="12"/>
    </row>
    <row r="413" spans="1:6" ht="12" customHeight="1" x14ac:dyDescent="0.2">
      <c r="A413" s="12"/>
    </row>
    <row r="414" spans="1:6" ht="12" customHeight="1" x14ac:dyDescent="0.2">
      <c r="A414" s="12"/>
    </row>
    <row r="415" spans="1:6" ht="12" customHeight="1" x14ac:dyDescent="0.2">
      <c r="A415" s="12"/>
    </row>
    <row r="416" spans="1:6" ht="12" customHeight="1" x14ac:dyDescent="0.2">
      <c r="A416" s="12"/>
    </row>
    <row r="417" spans="1:1" ht="12" customHeight="1" x14ac:dyDescent="0.2">
      <c r="A417" s="12"/>
    </row>
    <row r="418" spans="1:1" ht="12" customHeight="1" x14ac:dyDescent="0.2">
      <c r="A418" s="12"/>
    </row>
    <row r="419" spans="1:1" ht="12" customHeight="1" x14ac:dyDescent="0.2">
      <c r="A419" s="12"/>
    </row>
    <row r="420" spans="1:1" ht="12" customHeight="1" x14ac:dyDescent="0.2">
      <c r="A420" s="12"/>
    </row>
    <row r="421" spans="1:1" ht="12" customHeight="1" x14ac:dyDescent="0.2">
      <c r="A421" s="12"/>
    </row>
    <row r="422" spans="1:1" ht="12" customHeight="1" x14ac:dyDescent="0.2">
      <c r="A422" s="12"/>
    </row>
    <row r="423" spans="1:1" ht="12" customHeight="1" x14ac:dyDescent="0.2">
      <c r="A423" s="12"/>
    </row>
    <row r="424" spans="1:1" ht="12" customHeight="1" x14ac:dyDescent="0.2">
      <c r="A424" s="12"/>
    </row>
    <row r="425" spans="1:1" ht="12" customHeight="1" x14ac:dyDescent="0.2">
      <c r="A425" s="12"/>
    </row>
    <row r="426" spans="1:1" ht="12" customHeight="1" x14ac:dyDescent="0.2">
      <c r="A426" s="12"/>
    </row>
    <row r="427" spans="1:1" ht="12" customHeight="1" x14ac:dyDescent="0.2">
      <c r="A427" s="12"/>
    </row>
    <row r="428" spans="1:1" ht="12" customHeight="1" x14ac:dyDescent="0.2">
      <c r="A428" s="12"/>
    </row>
    <row r="429" spans="1:1" ht="12" customHeight="1" x14ac:dyDescent="0.2">
      <c r="A429" s="12"/>
    </row>
    <row r="430" spans="1:1" ht="12" customHeight="1" x14ac:dyDescent="0.2">
      <c r="A430" s="12"/>
    </row>
    <row r="431" spans="1:1" ht="12" customHeight="1" x14ac:dyDescent="0.2">
      <c r="A431" s="12"/>
    </row>
    <row r="432" spans="1:1" ht="12" customHeight="1" x14ac:dyDescent="0.2">
      <c r="A432" s="12"/>
    </row>
    <row r="433" spans="1:1" ht="12" customHeight="1" x14ac:dyDescent="0.2">
      <c r="A433" s="12"/>
    </row>
    <row r="434" spans="1:1" ht="12" customHeight="1" x14ac:dyDescent="0.2">
      <c r="A434" s="12"/>
    </row>
    <row r="435" spans="1:1" ht="12" customHeight="1" x14ac:dyDescent="0.2">
      <c r="A435" s="12"/>
    </row>
    <row r="436" spans="1:1" ht="12" customHeight="1" x14ac:dyDescent="0.2">
      <c r="A436" s="12"/>
    </row>
    <row r="437" spans="1:1" ht="12" customHeight="1" x14ac:dyDescent="0.2">
      <c r="A437" s="12"/>
    </row>
    <row r="438" spans="1:1" ht="12" customHeight="1" x14ac:dyDescent="0.2">
      <c r="A438" s="12"/>
    </row>
    <row r="439" spans="1:1" ht="12" customHeight="1" x14ac:dyDescent="0.2">
      <c r="A439" s="12"/>
    </row>
    <row r="440" spans="1:1" ht="12" customHeight="1" x14ac:dyDescent="0.2">
      <c r="A440" s="12"/>
    </row>
    <row r="441" spans="1:1" ht="12" customHeight="1" x14ac:dyDescent="0.2">
      <c r="A441" s="12"/>
    </row>
    <row r="442" spans="1:1" ht="12" customHeight="1" x14ac:dyDescent="0.2">
      <c r="A442" s="12"/>
    </row>
    <row r="443" spans="1:1" ht="12" customHeight="1" x14ac:dyDescent="0.2">
      <c r="A443" s="12"/>
    </row>
    <row r="444" spans="1:1" ht="12" customHeight="1" x14ac:dyDescent="0.2">
      <c r="A444" s="12"/>
    </row>
    <row r="445" spans="1:1" ht="12" customHeight="1" x14ac:dyDescent="0.2">
      <c r="A445" s="12"/>
    </row>
    <row r="446" spans="1:1" ht="12" customHeight="1" x14ac:dyDescent="0.2">
      <c r="A446" s="12"/>
    </row>
    <row r="447" spans="1:1" ht="12" customHeight="1" x14ac:dyDescent="0.2">
      <c r="A447" s="12"/>
    </row>
    <row r="448" spans="1:1" ht="12" customHeight="1" x14ac:dyDescent="0.2">
      <c r="A448" s="12"/>
    </row>
    <row r="449" spans="1:1" ht="12" customHeight="1" x14ac:dyDescent="0.2">
      <c r="A449" s="12"/>
    </row>
    <row r="450" spans="1:1" ht="12" customHeight="1" x14ac:dyDescent="0.2">
      <c r="A450" s="12"/>
    </row>
    <row r="451" spans="1:1" ht="12" customHeight="1" x14ac:dyDescent="0.2">
      <c r="A451" s="12"/>
    </row>
    <row r="452" spans="1:1" ht="12" customHeight="1" x14ac:dyDescent="0.2">
      <c r="A452" s="12"/>
    </row>
    <row r="453" spans="1:1" ht="12" customHeight="1" x14ac:dyDescent="0.2">
      <c r="A453" s="12"/>
    </row>
    <row r="454" spans="1:1" ht="12" customHeight="1" x14ac:dyDescent="0.2">
      <c r="A454" s="12"/>
    </row>
    <row r="455" spans="1:1" ht="12" customHeight="1" x14ac:dyDescent="0.2">
      <c r="A455" s="12"/>
    </row>
    <row r="456" spans="1:1" ht="12" customHeight="1" x14ac:dyDescent="0.2">
      <c r="A456" s="12"/>
    </row>
    <row r="457" spans="1:1" ht="12" customHeight="1" x14ac:dyDescent="0.2">
      <c r="A457" s="12"/>
    </row>
    <row r="458" spans="1:1" ht="12" customHeight="1" x14ac:dyDescent="0.2">
      <c r="A458" s="12"/>
    </row>
    <row r="459" spans="1:1" ht="12" customHeight="1" x14ac:dyDescent="0.2">
      <c r="A459" s="12"/>
    </row>
    <row r="460" spans="1:1" ht="12" customHeight="1" x14ac:dyDescent="0.2">
      <c r="A460" s="12"/>
    </row>
    <row r="461" spans="1:1" ht="12" customHeight="1" x14ac:dyDescent="0.2">
      <c r="A461" s="12"/>
    </row>
    <row r="462" spans="1:1" ht="12" customHeight="1" x14ac:dyDescent="0.2">
      <c r="A462" s="12"/>
    </row>
    <row r="463" spans="1:1" ht="12" customHeight="1" x14ac:dyDescent="0.2">
      <c r="A463" s="12"/>
    </row>
    <row r="464" spans="1:1" ht="12" customHeight="1" x14ac:dyDescent="0.2">
      <c r="A464" s="12"/>
    </row>
    <row r="465" spans="1:1" ht="12" customHeight="1" x14ac:dyDescent="0.2">
      <c r="A465" s="12"/>
    </row>
    <row r="466" spans="1:1" ht="12" customHeight="1" x14ac:dyDescent="0.2">
      <c r="A466" s="12"/>
    </row>
    <row r="467" spans="1:1" ht="12" customHeight="1" x14ac:dyDescent="0.2">
      <c r="A467" s="12"/>
    </row>
    <row r="468" spans="1:1" ht="12" customHeight="1" x14ac:dyDescent="0.2">
      <c r="A468" s="12"/>
    </row>
    <row r="469" spans="1:1" ht="12" customHeight="1" x14ac:dyDescent="0.2">
      <c r="A469" s="12"/>
    </row>
    <row r="470" spans="1:1" ht="12" customHeight="1" x14ac:dyDescent="0.2">
      <c r="A470" s="12"/>
    </row>
    <row r="471" spans="1:1" ht="12" customHeight="1" x14ac:dyDescent="0.2">
      <c r="A471" s="12"/>
    </row>
    <row r="472" spans="1:1" ht="12" customHeight="1" x14ac:dyDescent="0.2">
      <c r="A472" s="12"/>
    </row>
    <row r="473" spans="1:1" ht="12" customHeight="1" x14ac:dyDescent="0.2">
      <c r="A473" s="12"/>
    </row>
    <row r="474" spans="1:1" ht="12" customHeight="1" x14ac:dyDescent="0.2">
      <c r="A474" s="12"/>
    </row>
    <row r="475" spans="1:1" ht="12" customHeight="1" x14ac:dyDescent="0.2">
      <c r="A475" s="12"/>
    </row>
    <row r="476" spans="1:1" ht="12" customHeight="1" x14ac:dyDescent="0.2">
      <c r="A476" s="12"/>
    </row>
    <row r="477" spans="1:1" ht="12" customHeight="1" x14ac:dyDescent="0.2">
      <c r="A477" s="12"/>
    </row>
    <row r="478" spans="1:1" ht="12" customHeight="1" x14ac:dyDescent="0.2">
      <c r="A478" s="12"/>
    </row>
    <row r="479" spans="1:1" ht="12" customHeight="1" x14ac:dyDescent="0.2">
      <c r="A479" s="12"/>
    </row>
    <row r="480" spans="1:1" ht="12" customHeight="1" x14ac:dyDescent="0.2">
      <c r="A480" s="12"/>
    </row>
    <row r="481" spans="1:1" ht="12" customHeight="1" x14ac:dyDescent="0.2">
      <c r="A481" s="12"/>
    </row>
    <row r="482" spans="1:1" ht="12" customHeight="1" x14ac:dyDescent="0.2">
      <c r="A482" s="12"/>
    </row>
    <row r="483" spans="1:1" ht="12" customHeight="1" x14ac:dyDescent="0.2">
      <c r="A483" s="12"/>
    </row>
    <row r="484" spans="1:1" ht="12" customHeight="1" x14ac:dyDescent="0.2">
      <c r="A484" s="12"/>
    </row>
    <row r="485" spans="1:1" ht="12" customHeight="1" x14ac:dyDescent="0.2">
      <c r="A485" s="12"/>
    </row>
    <row r="486" spans="1:1" ht="12" customHeight="1" x14ac:dyDescent="0.2">
      <c r="A486" s="12"/>
    </row>
    <row r="487" spans="1:1" ht="12" customHeight="1" x14ac:dyDescent="0.2">
      <c r="A487" s="12"/>
    </row>
    <row r="488" spans="1:1" ht="12" customHeight="1" x14ac:dyDescent="0.2">
      <c r="A488" s="12"/>
    </row>
    <row r="489" spans="1:1" ht="12" customHeight="1" x14ac:dyDescent="0.2">
      <c r="A489" s="12"/>
    </row>
    <row r="490" spans="1:1" ht="12" customHeight="1" x14ac:dyDescent="0.2">
      <c r="A490" s="12"/>
    </row>
    <row r="491" spans="1:1" ht="12" customHeight="1" x14ac:dyDescent="0.2">
      <c r="A491" s="12"/>
    </row>
    <row r="492" spans="1:1" ht="12" customHeight="1" x14ac:dyDescent="0.2">
      <c r="A492" s="12"/>
    </row>
    <row r="493" spans="1:1" ht="12" customHeight="1" x14ac:dyDescent="0.2">
      <c r="A493" s="12"/>
    </row>
    <row r="494" spans="1:1" ht="12" customHeight="1" x14ac:dyDescent="0.2">
      <c r="A494" s="12"/>
    </row>
    <row r="495" spans="1:1" ht="12" customHeight="1" x14ac:dyDescent="0.2">
      <c r="A495" s="12"/>
    </row>
  </sheetData>
  <mergeCells count="174">
    <mergeCell ref="C60:D60"/>
    <mergeCell ref="F60:G60"/>
    <mergeCell ref="B74:G74"/>
    <mergeCell ref="B75:G75"/>
    <mergeCell ref="B76:G76"/>
    <mergeCell ref="B77:G77"/>
    <mergeCell ref="B78:G78"/>
    <mergeCell ref="B333:G333"/>
    <mergeCell ref="B334:G334"/>
    <mergeCell ref="B331:G331"/>
    <mergeCell ref="C323:D323"/>
    <mergeCell ref="F323:G323"/>
    <mergeCell ref="B332:G332"/>
    <mergeCell ref="B305:G305"/>
    <mergeCell ref="C308:D308"/>
    <mergeCell ref="F308:G308"/>
    <mergeCell ref="B316:G316"/>
    <mergeCell ref="B317:G317"/>
    <mergeCell ref="B318:G318"/>
    <mergeCell ref="B319:G319"/>
    <mergeCell ref="B320:G320"/>
    <mergeCell ref="B288:G288"/>
    <mergeCell ref="B289:G289"/>
    <mergeCell ref="B290:G290"/>
    <mergeCell ref="B361:G361"/>
    <mergeCell ref="B362:G362"/>
    <mergeCell ref="B363:G363"/>
    <mergeCell ref="B364:G364"/>
    <mergeCell ref="B365:G365"/>
    <mergeCell ref="B335:G335"/>
    <mergeCell ref="C338:D338"/>
    <mergeCell ref="F338:G338"/>
    <mergeCell ref="B346:G346"/>
    <mergeCell ref="B347:G347"/>
    <mergeCell ref="B348:G348"/>
    <mergeCell ref="B349:G349"/>
    <mergeCell ref="B350:G350"/>
    <mergeCell ref="C353:D353"/>
    <mergeCell ref="F353:G353"/>
    <mergeCell ref="C293:D293"/>
    <mergeCell ref="F293:G293"/>
    <mergeCell ref="B301:G301"/>
    <mergeCell ref="B302:G302"/>
    <mergeCell ref="B303:G303"/>
    <mergeCell ref="B304:G304"/>
    <mergeCell ref="B271:G271"/>
    <mergeCell ref="B272:G272"/>
    <mergeCell ref="B273:G273"/>
    <mergeCell ref="B274:G274"/>
    <mergeCell ref="B275:G275"/>
    <mergeCell ref="C278:D278"/>
    <mergeCell ref="F278:G278"/>
    <mergeCell ref="B286:G286"/>
    <mergeCell ref="B287:G287"/>
    <mergeCell ref="B245:G245"/>
    <mergeCell ref="C248:D248"/>
    <mergeCell ref="F248:G248"/>
    <mergeCell ref="B256:G256"/>
    <mergeCell ref="B257:G257"/>
    <mergeCell ref="B258:G258"/>
    <mergeCell ref="B259:G259"/>
    <mergeCell ref="B260:G260"/>
    <mergeCell ref="C263:D263"/>
    <mergeCell ref="F263:G263"/>
    <mergeCell ref="C233:D233"/>
    <mergeCell ref="F233:G233"/>
    <mergeCell ref="B241:G241"/>
    <mergeCell ref="B242:G242"/>
    <mergeCell ref="B243:G243"/>
    <mergeCell ref="B244:G244"/>
    <mergeCell ref="B225:G225"/>
    <mergeCell ref="B226:G226"/>
    <mergeCell ref="B227:G227"/>
    <mergeCell ref="B228:G228"/>
    <mergeCell ref="B229:G229"/>
    <mergeCell ref="M367:N367"/>
    <mergeCell ref="D367:F367"/>
    <mergeCell ref="B195:G195"/>
    <mergeCell ref="B196:G196"/>
    <mergeCell ref="B197:G197"/>
    <mergeCell ref="B198:G198"/>
    <mergeCell ref="B199:G199"/>
    <mergeCell ref="B137:G137"/>
    <mergeCell ref="B123:G123"/>
    <mergeCell ref="C172:D172"/>
    <mergeCell ref="F172:G172"/>
    <mergeCell ref="C187:D187"/>
    <mergeCell ref="F187:G187"/>
    <mergeCell ref="C157:D157"/>
    <mergeCell ref="F157:G157"/>
    <mergeCell ref="C202:D202"/>
    <mergeCell ref="F202:G202"/>
    <mergeCell ref="B210:G210"/>
    <mergeCell ref="B211:G211"/>
    <mergeCell ref="B212:G212"/>
    <mergeCell ref="B213:G213"/>
    <mergeCell ref="B214:G214"/>
    <mergeCell ref="C217:D217"/>
    <mergeCell ref="F217:G217"/>
    <mergeCell ref="B34:G34"/>
    <mergeCell ref="C112:D112"/>
    <mergeCell ref="F112:G112"/>
    <mergeCell ref="A5:B5"/>
    <mergeCell ref="A7:B7"/>
    <mergeCell ref="A8:B8"/>
    <mergeCell ref="A9:B9"/>
    <mergeCell ref="C82:D82"/>
    <mergeCell ref="F82:G82"/>
    <mergeCell ref="B36:G36"/>
    <mergeCell ref="B107:G107"/>
    <mergeCell ref="C97:D97"/>
    <mergeCell ref="F97:G97"/>
    <mergeCell ref="C39:D39"/>
    <mergeCell ref="B32:G32"/>
    <mergeCell ref="B33:G33"/>
    <mergeCell ref="B35:G35"/>
    <mergeCell ref="B92:G92"/>
    <mergeCell ref="B90:G90"/>
    <mergeCell ref="B91:G91"/>
    <mergeCell ref="F39:G39"/>
    <mergeCell ref="B53:G53"/>
    <mergeCell ref="B54:G54"/>
    <mergeCell ref="B55:G55"/>
    <mergeCell ref="A3:C3"/>
    <mergeCell ref="A4:B4"/>
    <mergeCell ref="A10:B10"/>
    <mergeCell ref="A12:B12"/>
    <mergeCell ref="A13:B13"/>
    <mergeCell ref="A14:B14"/>
    <mergeCell ref="A15:B15"/>
    <mergeCell ref="C18:D18"/>
    <mergeCell ref="A11:B11"/>
    <mergeCell ref="D8:G8"/>
    <mergeCell ref="D4:G4"/>
    <mergeCell ref="D5:G5"/>
    <mergeCell ref="D6:G6"/>
    <mergeCell ref="D7:G7"/>
    <mergeCell ref="F18:G18"/>
    <mergeCell ref="B56:G56"/>
    <mergeCell ref="B57:G57"/>
    <mergeCell ref="M1:N1"/>
    <mergeCell ref="B184:G184"/>
    <mergeCell ref="B180:G180"/>
    <mergeCell ref="B183:G183"/>
    <mergeCell ref="B135:G135"/>
    <mergeCell ref="B136:G136"/>
    <mergeCell ref="B138:G138"/>
    <mergeCell ref="B139:G139"/>
    <mergeCell ref="B150:G150"/>
    <mergeCell ref="B120:G120"/>
    <mergeCell ref="B153:G153"/>
    <mergeCell ref="B154:G154"/>
    <mergeCell ref="B165:G165"/>
    <mergeCell ref="B168:G168"/>
    <mergeCell ref="B169:G169"/>
    <mergeCell ref="B166:G166"/>
    <mergeCell ref="B167:G167"/>
    <mergeCell ref="B182:G182"/>
    <mergeCell ref="B152:G152"/>
    <mergeCell ref="B93:G93"/>
    <mergeCell ref="B94:G94"/>
    <mergeCell ref="B105:G105"/>
    <mergeCell ref="B106:G106"/>
    <mergeCell ref="B108:G108"/>
    <mergeCell ref="B109:G109"/>
    <mergeCell ref="B181:G181"/>
    <mergeCell ref="F142:G142"/>
    <mergeCell ref="C142:D142"/>
    <mergeCell ref="B122:G122"/>
    <mergeCell ref="B151:G151"/>
    <mergeCell ref="B121:G121"/>
    <mergeCell ref="B124:G124"/>
    <mergeCell ref="C127:D127"/>
    <mergeCell ref="F127:G127"/>
  </mergeCells>
  <pageMargins left="0.98425196850393704" right="0.39370078740157483" top="0.39370078740157483" bottom="0.39370078740157483" header="0.51181102362204722" footer="0.51181102362204722"/>
  <pageSetup paperSize="9" scale="68" orientation="portrait" horizontalDpi="300" verticalDpi="300" r:id="rId1"/>
  <headerFooter alignWithMargins="0"/>
  <rowBreaks count="4" manualBreakCount="4">
    <brk id="37" max="16383" man="1"/>
    <brk id="80" max="16383" man="1"/>
    <brk id="140" max="16383" man="1"/>
    <brk id="185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06493-E463-4A78-8A08-55399ECCF229}">
  <sheetPr>
    <tabColor theme="8" tint="0.79998168889431442"/>
  </sheetPr>
  <dimension ref="A1:AS469"/>
  <sheetViews>
    <sheetView showGridLines="0" zoomScaleNormal="100" workbookViewId="0">
      <selection activeCell="M40" sqref="M40"/>
    </sheetView>
  </sheetViews>
  <sheetFormatPr baseColWidth="10" defaultColWidth="11.42578125" defaultRowHeight="12" customHeight="1" x14ac:dyDescent="0.2"/>
  <cols>
    <col min="1" max="1" width="18.28515625" style="2" customWidth="1"/>
    <col min="2" max="2" width="35" style="2" customWidth="1"/>
    <col min="3" max="4" width="15.7109375" style="2" customWidth="1"/>
    <col min="5" max="5" width="0.85546875" style="2" customWidth="1"/>
    <col min="6" max="7" width="15.7109375" style="2" customWidth="1"/>
    <col min="8" max="8" width="11.42578125" style="2"/>
    <col min="9" max="9" width="20.7109375" style="2" bestFit="1" customWidth="1"/>
    <col min="10" max="10" width="11.7109375" style="2" bestFit="1" customWidth="1"/>
    <col min="11" max="11" width="12.28515625" style="2" bestFit="1" customWidth="1"/>
    <col min="12" max="13" width="13.42578125" style="2" bestFit="1" customWidth="1"/>
    <col min="14" max="14" width="12.42578125" style="2" bestFit="1" customWidth="1"/>
    <col min="15" max="16384" width="11.42578125" style="2"/>
  </cols>
  <sheetData>
    <row r="1" spans="1:45" ht="24" customHeight="1" x14ac:dyDescent="0.3">
      <c r="A1" s="1" t="s">
        <v>111</v>
      </c>
      <c r="G1" s="3" t="s">
        <v>150</v>
      </c>
      <c r="M1" s="130"/>
      <c r="N1" s="130"/>
    </row>
    <row r="2" spans="1:45" ht="30" thickBot="1" x14ac:dyDescent="0.3">
      <c r="A2" s="76" t="s">
        <v>133</v>
      </c>
      <c r="F2" s="77" t="s">
        <v>60</v>
      </c>
      <c r="G2" s="78"/>
      <c r="I2" s="14"/>
      <c r="L2" s="43"/>
      <c r="M2" s="43"/>
      <c r="T2" s="83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</row>
    <row r="3" spans="1:45" ht="12.75" customHeight="1" x14ac:dyDescent="0.2">
      <c r="A3" s="113" t="s">
        <v>147</v>
      </c>
      <c r="B3" s="114"/>
      <c r="C3" s="115"/>
      <c r="D3" s="13"/>
      <c r="F3" s="28"/>
      <c r="G3" s="66"/>
      <c r="I3" s="14"/>
      <c r="L3" s="43"/>
      <c r="M3" s="4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 ht="12" customHeight="1" x14ac:dyDescent="0.2">
      <c r="A4" s="111" t="s">
        <v>29</v>
      </c>
      <c r="B4" s="112"/>
      <c r="C4" s="4">
        <f>Kalender_2030!K34</f>
        <v>37</v>
      </c>
      <c r="I4" s="14"/>
      <c r="L4" s="43"/>
      <c r="M4" s="43"/>
      <c r="N4" s="33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 ht="12" customHeight="1" x14ac:dyDescent="0.2">
      <c r="A5" s="111" t="s">
        <v>30</v>
      </c>
      <c r="B5" s="112"/>
      <c r="C5" s="4">
        <f>Kalender_2030!K35</f>
        <v>39</v>
      </c>
      <c r="I5" s="14"/>
      <c r="L5" s="43"/>
      <c r="M5" s="43"/>
      <c r="N5" s="36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</row>
    <row r="6" spans="1:45" ht="12" customHeight="1" x14ac:dyDescent="0.2">
      <c r="A6" s="31" t="s">
        <v>31</v>
      </c>
      <c r="B6" s="32"/>
      <c r="C6" s="4">
        <f>Kalender_2030!K36</f>
        <v>39</v>
      </c>
      <c r="I6" s="14"/>
      <c r="L6" s="43"/>
      <c r="M6" s="43"/>
      <c r="N6" s="3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</row>
    <row r="7" spans="1:45" ht="12" customHeight="1" x14ac:dyDescent="0.2">
      <c r="A7" s="111" t="s">
        <v>32</v>
      </c>
      <c r="B7" s="112"/>
      <c r="C7" s="4">
        <f>Kalender_2030!K37</f>
        <v>39</v>
      </c>
      <c r="I7" s="14"/>
      <c r="L7" s="43"/>
      <c r="M7" s="35"/>
      <c r="N7" s="36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 ht="12" customHeight="1" x14ac:dyDescent="0.2">
      <c r="A8" s="111" t="s">
        <v>33</v>
      </c>
      <c r="B8" s="112"/>
      <c r="C8" s="4">
        <f>Kalender_2030!K38</f>
        <v>39</v>
      </c>
      <c r="I8" s="14"/>
      <c r="L8" s="43"/>
      <c r="M8" s="35"/>
      <c r="N8" s="36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 ht="12" customHeight="1" x14ac:dyDescent="0.2">
      <c r="A9" s="111" t="s">
        <v>61</v>
      </c>
      <c r="B9" s="112"/>
      <c r="C9" s="4">
        <f>Kalender_2030!K39</f>
        <v>8</v>
      </c>
      <c r="I9" s="14"/>
      <c r="L9" s="43"/>
      <c r="M9" s="35"/>
      <c r="N9" s="36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 ht="12" customHeight="1" x14ac:dyDescent="0.2">
      <c r="A10" s="111" t="s">
        <v>62</v>
      </c>
      <c r="B10" s="112"/>
      <c r="C10" s="4">
        <f>Kalender_2030!K40</f>
        <v>2</v>
      </c>
      <c r="I10" s="14"/>
      <c r="L10" s="43"/>
      <c r="M10" s="35"/>
      <c r="N10" s="36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</row>
    <row r="11" spans="1:45" ht="12" customHeight="1" x14ac:dyDescent="0.2">
      <c r="A11" s="111" t="s">
        <v>63</v>
      </c>
      <c r="B11" s="112"/>
      <c r="C11" s="4">
        <f>Kalender_2030!K41</f>
        <v>37</v>
      </c>
      <c r="I11" s="14"/>
      <c r="L11" s="43"/>
      <c r="M11" s="35"/>
      <c r="N11" s="36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ht="12" customHeight="1" x14ac:dyDescent="0.2">
      <c r="A12" s="111" t="s">
        <v>64</v>
      </c>
      <c r="B12" s="112"/>
      <c r="C12" s="4">
        <f>Kalender_2030!K42</f>
        <v>9</v>
      </c>
      <c r="I12" s="14"/>
      <c r="L12" s="43"/>
      <c r="M12" s="35"/>
      <c r="N12" s="36"/>
    </row>
    <row r="13" spans="1:45" ht="12" customHeight="1" x14ac:dyDescent="0.2">
      <c r="A13" s="111" t="s">
        <v>22</v>
      </c>
      <c r="B13" s="112"/>
      <c r="C13" s="4">
        <f>Kalender_2030!K43</f>
        <v>55</v>
      </c>
      <c r="I13" s="14"/>
      <c r="J13" s="34"/>
      <c r="K13" s="34"/>
      <c r="L13" s="9"/>
      <c r="M13" s="35"/>
      <c r="N13" s="36"/>
    </row>
    <row r="14" spans="1:45" ht="12" customHeight="1" x14ac:dyDescent="0.2">
      <c r="A14" s="111" t="s">
        <v>9</v>
      </c>
      <c r="B14" s="112"/>
      <c r="C14" s="4">
        <f>Kalender_2030!K44</f>
        <v>61</v>
      </c>
      <c r="I14" s="14"/>
      <c r="J14" s="34"/>
      <c r="K14" s="34"/>
      <c r="L14" s="9"/>
      <c r="M14" s="35"/>
      <c r="N14" s="36"/>
    </row>
    <row r="15" spans="1:45" ht="12" customHeight="1" thickBot="1" x14ac:dyDescent="0.25">
      <c r="A15" s="123" t="s">
        <v>65</v>
      </c>
      <c r="B15" s="124"/>
      <c r="C15" s="5">
        <f>SUM(C4:C14)</f>
        <v>365</v>
      </c>
      <c r="I15" s="14"/>
      <c r="J15" s="34"/>
      <c r="K15" s="34"/>
      <c r="L15" s="9"/>
      <c r="M15" s="35"/>
      <c r="N15" s="36"/>
    </row>
    <row r="16" spans="1:45" ht="12.75" customHeight="1" x14ac:dyDescent="0.2">
      <c r="I16" s="15"/>
      <c r="J16" s="37"/>
      <c r="K16" s="38"/>
      <c r="L16" s="9"/>
      <c r="M16" s="39"/>
      <c r="N16" s="40"/>
    </row>
    <row r="17" spans="1:9" ht="12" customHeight="1" x14ac:dyDescent="0.25">
      <c r="A17" s="16" t="s">
        <v>66</v>
      </c>
      <c r="B17" s="6">
        <v>400</v>
      </c>
      <c r="C17" s="7"/>
      <c r="D17" s="7"/>
      <c r="E17" s="7"/>
      <c r="F17" s="29"/>
      <c r="G17" s="29"/>
    </row>
    <row r="18" spans="1:9" ht="12" customHeight="1" x14ac:dyDescent="0.2">
      <c r="A18" s="17" t="s">
        <v>67</v>
      </c>
      <c r="B18" s="2" t="s">
        <v>112</v>
      </c>
    </row>
    <row r="19" spans="1:9" ht="12" customHeight="1" x14ac:dyDescent="0.2">
      <c r="A19" s="17"/>
      <c r="B19" s="2" t="s">
        <v>113</v>
      </c>
      <c r="C19" s="120" t="s">
        <v>69</v>
      </c>
      <c r="D19" s="121"/>
      <c r="F19" s="120" t="s">
        <v>70</v>
      </c>
      <c r="G19" s="121"/>
    </row>
    <row r="20" spans="1:9" ht="12" customHeight="1" x14ac:dyDescent="0.2">
      <c r="A20" s="17"/>
      <c r="C20" s="8" t="s">
        <v>71</v>
      </c>
      <c r="D20" s="8" t="s">
        <v>72</v>
      </c>
      <c r="F20" s="8" t="s">
        <v>73</v>
      </c>
      <c r="G20" s="8" t="s">
        <v>74</v>
      </c>
    </row>
    <row r="21" spans="1:9" ht="12" customHeight="1" x14ac:dyDescent="0.2">
      <c r="A21" s="17"/>
      <c r="B21" s="14" t="s">
        <v>29</v>
      </c>
      <c r="C21" s="20">
        <v>6354.7039999999997</v>
      </c>
      <c r="D21" s="21">
        <f>C21*C$4</f>
        <v>235124.04799999998</v>
      </c>
      <c r="E21" s="9"/>
      <c r="F21" s="22">
        <v>149.43</v>
      </c>
      <c r="G21" s="26">
        <f>F21*C$4</f>
        <v>5528.91</v>
      </c>
    </row>
    <row r="22" spans="1:9" ht="12" customHeight="1" x14ac:dyDescent="0.2">
      <c r="A22" s="17"/>
      <c r="B22" s="14" t="s">
        <v>30</v>
      </c>
      <c r="C22" s="20">
        <v>6354.7039999999997</v>
      </c>
      <c r="D22" s="21">
        <f>C22*C$5</f>
        <v>247833.45599999998</v>
      </c>
      <c r="E22" s="9"/>
      <c r="F22" s="22">
        <v>149.43</v>
      </c>
      <c r="G22" s="26">
        <f>F22*C$5</f>
        <v>5827.77</v>
      </c>
    </row>
    <row r="23" spans="1:9" ht="12" customHeight="1" x14ac:dyDescent="0.2">
      <c r="A23" s="17"/>
      <c r="B23" s="14" t="s">
        <v>31</v>
      </c>
      <c r="C23" s="20">
        <v>6351.0609999999997</v>
      </c>
      <c r="D23" s="21">
        <f>C23*C$6</f>
        <v>247691.37899999999</v>
      </c>
      <c r="E23" s="9"/>
      <c r="F23" s="22">
        <v>149.35</v>
      </c>
      <c r="G23" s="26">
        <f>F23*C$6</f>
        <v>5824.65</v>
      </c>
    </row>
    <row r="24" spans="1:9" ht="12" customHeight="1" x14ac:dyDescent="0.2">
      <c r="A24" s="17"/>
      <c r="B24" s="14" t="s">
        <v>75</v>
      </c>
      <c r="C24" s="20">
        <v>6354.7039999999997</v>
      </c>
      <c r="D24" s="21">
        <f>C24*C$7</f>
        <v>247833.45599999998</v>
      </c>
      <c r="E24" s="9"/>
      <c r="F24" s="22">
        <v>149.43</v>
      </c>
      <c r="G24" s="26">
        <f>F24*C$7</f>
        <v>5827.77</v>
      </c>
    </row>
    <row r="25" spans="1:9" ht="12" customHeight="1" x14ac:dyDescent="0.2">
      <c r="A25" s="17"/>
      <c r="B25" s="14" t="s">
        <v>33</v>
      </c>
      <c r="C25" s="20">
        <v>6354.7039999999997</v>
      </c>
      <c r="D25" s="21">
        <f>C25*C$8</f>
        <v>247833.45599999998</v>
      </c>
      <c r="E25" s="9"/>
      <c r="F25" s="22">
        <v>149.43</v>
      </c>
      <c r="G25" s="26">
        <f>F25*C$8</f>
        <v>5827.77</v>
      </c>
    </row>
    <row r="26" spans="1:9" ht="12" customHeight="1" x14ac:dyDescent="0.2">
      <c r="A26" s="17"/>
      <c r="B26" s="14" t="s">
        <v>61</v>
      </c>
      <c r="C26" s="20">
        <v>6347.7079999999996</v>
      </c>
      <c r="D26" s="21">
        <f>C26*C$9</f>
        <v>50781.663999999997</v>
      </c>
      <c r="E26" s="9"/>
      <c r="F26" s="22">
        <v>149.27000000000001</v>
      </c>
      <c r="G26" s="26">
        <f>F26*C$9</f>
        <v>1194.1600000000001</v>
      </c>
    </row>
    <row r="27" spans="1:9" ht="12" customHeight="1" x14ac:dyDescent="0.2">
      <c r="A27" s="17"/>
      <c r="B27" s="14" t="s">
        <v>62</v>
      </c>
      <c r="C27" s="20">
        <v>6347.7079999999996</v>
      </c>
      <c r="D27" s="21">
        <f>C27*C$10</f>
        <v>12695.415999999999</v>
      </c>
      <c r="E27" s="9"/>
      <c r="F27" s="22">
        <v>149.27000000000001</v>
      </c>
      <c r="G27" s="26">
        <f>F27*C$10</f>
        <v>298.54000000000002</v>
      </c>
    </row>
    <row r="28" spans="1:9" ht="12" customHeight="1" x14ac:dyDescent="0.2">
      <c r="A28" s="17"/>
      <c r="B28" s="14" t="s">
        <v>63</v>
      </c>
      <c r="C28" s="20">
        <v>5476.4070000000002</v>
      </c>
      <c r="D28" s="21">
        <f>C28*C$11</f>
        <v>202627.05900000001</v>
      </c>
      <c r="E28" s="9"/>
      <c r="F28" s="22">
        <v>128.91999999999999</v>
      </c>
      <c r="G28" s="26">
        <f>F28*C$11</f>
        <v>4770.04</v>
      </c>
    </row>
    <row r="29" spans="1:9" ht="12" customHeight="1" x14ac:dyDescent="0.2">
      <c r="A29" s="17"/>
      <c r="B29" s="14" t="s">
        <v>64</v>
      </c>
      <c r="C29" s="20">
        <v>5476.4070000000002</v>
      </c>
      <c r="D29" s="21">
        <f>C29*C$12</f>
        <v>49287.663</v>
      </c>
      <c r="E29" s="9"/>
      <c r="F29" s="22">
        <v>128.91999999999999</v>
      </c>
      <c r="G29" s="26">
        <f>F29*C$12</f>
        <v>1160.28</v>
      </c>
    </row>
    <row r="30" spans="1:9" ht="12.75" customHeight="1" x14ac:dyDescent="0.2">
      <c r="A30" s="17"/>
      <c r="B30" s="14" t="s">
        <v>22</v>
      </c>
      <c r="C30" s="20">
        <v>4465.6940000000004</v>
      </c>
      <c r="D30" s="21">
        <f>C30*C$13</f>
        <v>245613.17</v>
      </c>
      <c r="E30" s="9"/>
      <c r="F30" s="22">
        <v>104.92</v>
      </c>
      <c r="G30" s="26">
        <f>F30*C$13</f>
        <v>5770.6</v>
      </c>
    </row>
    <row r="31" spans="1:9" ht="12" customHeight="1" x14ac:dyDescent="0.2">
      <c r="A31" s="17"/>
      <c r="B31" s="14" t="s">
        <v>9</v>
      </c>
      <c r="C31" s="20">
        <v>3453.895</v>
      </c>
      <c r="D31" s="21">
        <f>C31*C$14</f>
        <v>210687.595</v>
      </c>
      <c r="E31" s="9"/>
      <c r="F31" s="22">
        <v>80.5</v>
      </c>
      <c r="G31" s="26">
        <f>F31*C$14</f>
        <v>4910.5</v>
      </c>
    </row>
    <row r="32" spans="1:9" ht="12" customHeight="1" x14ac:dyDescent="0.2">
      <c r="A32" s="17"/>
      <c r="B32" s="15" t="s">
        <v>76</v>
      </c>
      <c r="C32" s="23"/>
      <c r="D32" s="24">
        <f>SUM(D21:D31)</f>
        <v>1998008.3619999997</v>
      </c>
      <c r="E32" s="9"/>
      <c r="F32" s="25"/>
      <c r="G32" s="27">
        <f>SUM(G21:G31)</f>
        <v>46940.99</v>
      </c>
      <c r="I32" s="10"/>
    </row>
    <row r="33" spans="1:9" ht="33.75" customHeight="1" x14ac:dyDescent="0.2">
      <c r="A33" s="18" t="s">
        <v>77</v>
      </c>
      <c r="B33" s="122" t="s">
        <v>136</v>
      </c>
      <c r="C33" s="122"/>
      <c r="D33" s="122"/>
      <c r="E33" s="122"/>
      <c r="F33" s="122"/>
      <c r="G33" s="122"/>
      <c r="I33" s="2" t="s">
        <v>67</v>
      </c>
    </row>
    <row r="34" spans="1:9" ht="53.25" customHeight="1" x14ac:dyDescent="0.2">
      <c r="A34" s="18" t="s">
        <v>79</v>
      </c>
      <c r="B34" s="118" t="s">
        <v>134</v>
      </c>
      <c r="C34" s="119"/>
      <c r="D34" s="119"/>
      <c r="E34" s="119"/>
      <c r="F34" s="119"/>
      <c r="G34" s="119"/>
    </row>
    <row r="35" spans="1:9" ht="29.45" customHeight="1" x14ac:dyDescent="0.2">
      <c r="A35" s="30" t="s">
        <v>80</v>
      </c>
      <c r="B35" s="122" t="s">
        <v>142</v>
      </c>
      <c r="C35" s="122"/>
      <c r="D35" s="122"/>
      <c r="E35" s="122"/>
      <c r="F35" s="122"/>
      <c r="G35" s="122"/>
    </row>
    <row r="36" spans="1:9" ht="45.6" customHeight="1" x14ac:dyDescent="0.2">
      <c r="A36" s="30" t="s">
        <v>82</v>
      </c>
      <c r="B36" s="116" t="s">
        <v>135</v>
      </c>
      <c r="C36" s="117"/>
      <c r="D36" s="117"/>
      <c r="E36" s="117"/>
      <c r="F36" s="117"/>
      <c r="G36" s="117"/>
    </row>
    <row r="37" spans="1:9" ht="70.5" customHeight="1" x14ac:dyDescent="0.2">
      <c r="A37" s="19" t="s">
        <v>84</v>
      </c>
      <c r="B37" s="118" t="s">
        <v>201</v>
      </c>
      <c r="C37" s="119"/>
      <c r="D37" s="119"/>
      <c r="E37" s="119"/>
      <c r="F37" s="119"/>
      <c r="G37" s="119"/>
    </row>
    <row r="39" spans="1:9" ht="12" customHeight="1" x14ac:dyDescent="0.25">
      <c r="A39" s="16" t="s">
        <v>66</v>
      </c>
      <c r="B39" s="6" t="s">
        <v>195</v>
      </c>
      <c r="C39" s="7"/>
      <c r="D39" s="7"/>
      <c r="E39" s="7"/>
      <c r="F39" s="29"/>
      <c r="G39" s="29"/>
    </row>
    <row r="40" spans="1:9" ht="12" customHeight="1" x14ac:dyDescent="0.2">
      <c r="A40" s="17" t="s">
        <v>67</v>
      </c>
      <c r="B40" s="2" t="s">
        <v>196</v>
      </c>
    </row>
    <row r="41" spans="1:9" ht="12" customHeight="1" x14ac:dyDescent="0.2">
      <c r="A41" s="17"/>
      <c r="C41" s="120" t="s">
        <v>69</v>
      </c>
      <c r="D41" s="121"/>
      <c r="F41" s="120" t="s">
        <v>70</v>
      </c>
      <c r="G41" s="121"/>
    </row>
    <row r="42" spans="1:9" ht="12" customHeight="1" x14ac:dyDescent="0.2">
      <c r="A42" s="17"/>
      <c r="C42" s="8" t="s">
        <v>71</v>
      </c>
      <c r="D42" s="8" t="s">
        <v>72</v>
      </c>
      <c r="F42" s="8" t="s">
        <v>73</v>
      </c>
      <c r="G42" s="8" t="s">
        <v>74</v>
      </c>
    </row>
    <row r="43" spans="1:9" ht="12" customHeight="1" x14ac:dyDescent="0.2">
      <c r="A43" s="17"/>
      <c r="B43" s="14" t="s">
        <v>29</v>
      </c>
      <c r="C43" s="20">
        <v>378.16699999999997</v>
      </c>
      <c r="D43" s="21">
        <f>C43*C$4</f>
        <v>13992.178999999998</v>
      </c>
      <c r="E43" s="9"/>
      <c r="F43" s="22">
        <v>7.82</v>
      </c>
      <c r="G43" s="26">
        <f>F43*C$4</f>
        <v>289.34000000000003</v>
      </c>
    </row>
    <row r="44" spans="1:9" ht="12" customHeight="1" x14ac:dyDescent="0.2">
      <c r="A44" s="17"/>
      <c r="B44" s="14" t="s">
        <v>30</v>
      </c>
      <c r="C44" s="20">
        <v>378.16699999999997</v>
      </c>
      <c r="D44" s="21">
        <f>C44*C$5</f>
        <v>14748.512999999999</v>
      </c>
      <c r="E44" s="9"/>
      <c r="F44" s="22">
        <v>7.82</v>
      </c>
      <c r="G44" s="26">
        <f>F44*C$5</f>
        <v>304.98</v>
      </c>
    </row>
    <row r="45" spans="1:9" ht="12" customHeight="1" x14ac:dyDescent="0.2">
      <c r="A45" s="17"/>
      <c r="B45" s="14" t="s">
        <v>31</v>
      </c>
      <c r="C45" s="20">
        <v>378.16699999999997</v>
      </c>
      <c r="D45" s="21">
        <f>C45*C$6</f>
        <v>14748.512999999999</v>
      </c>
      <c r="E45" s="9"/>
      <c r="F45" s="22">
        <v>7.82</v>
      </c>
      <c r="G45" s="26">
        <f>F45*C$6</f>
        <v>304.98</v>
      </c>
    </row>
    <row r="46" spans="1:9" ht="12" customHeight="1" x14ac:dyDescent="0.2">
      <c r="A46" s="17"/>
      <c r="B46" s="14" t="s">
        <v>75</v>
      </c>
      <c r="C46" s="20">
        <v>378.16699999999997</v>
      </c>
      <c r="D46" s="21">
        <f>C46*C$7</f>
        <v>14748.512999999999</v>
      </c>
      <c r="E46" s="9"/>
      <c r="F46" s="22">
        <v>7.82</v>
      </c>
      <c r="G46" s="26">
        <f>F46*C$7</f>
        <v>304.98</v>
      </c>
    </row>
    <row r="47" spans="1:9" ht="12" customHeight="1" x14ac:dyDescent="0.2">
      <c r="A47" s="17"/>
      <c r="B47" s="14" t="s">
        <v>33</v>
      </c>
      <c r="C47" s="20">
        <v>378.16699999999997</v>
      </c>
      <c r="D47" s="21">
        <f>C47*C$8</f>
        <v>14748.512999999999</v>
      </c>
      <c r="E47" s="9"/>
      <c r="F47" s="22">
        <v>7.82</v>
      </c>
      <c r="G47" s="26">
        <f>F47*C$8</f>
        <v>304.98</v>
      </c>
    </row>
    <row r="48" spans="1:9" ht="12" customHeight="1" x14ac:dyDescent="0.2">
      <c r="A48" s="17"/>
      <c r="B48" s="14" t="s">
        <v>61</v>
      </c>
      <c r="C48" s="109"/>
      <c r="D48" s="21">
        <f>C48*C$9</f>
        <v>0</v>
      </c>
      <c r="E48" s="9"/>
      <c r="F48" s="110"/>
      <c r="G48" s="26">
        <f>F48*C$9</f>
        <v>0</v>
      </c>
    </row>
    <row r="49" spans="1:11" ht="12" customHeight="1" x14ac:dyDescent="0.2">
      <c r="A49" s="17"/>
      <c r="B49" s="14" t="s">
        <v>62</v>
      </c>
      <c r="C49" s="109"/>
      <c r="D49" s="21">
        <f>C49*C$10</f>
        <v>0</v>
      </c>
      <c r="E49" s="9"/>
      <c r="F49" s="110"/>
      <c r="G49" s="26">
        <f>F49*C$10</f>
        <v>0</v>
      </c>
    </row>
    <row r="50" spans="1:11" ht="12" customHeight="1" x14ac:dyDescent="0.2">
      <c r="A50" s="17"/>
      <c r="B50" s="14" t="s">
        <v>63</v>
      </c>
      <c r="C50" s="109"/>
      <c r="D50" s="21">
        <f>C50*C$11</f>
        <v>0</v>
      </c>
      <c r="E50" s="9"/>
      <c r="F50" s="110"/>
      <c r="G50" s="26">
        <f>F50*C$11</f>
        <v>0</v>
      </c>
    </row>
    <row r="51" spans="1:11" ht="12" customHeight="1" x14ac:dyDescent="0.2">
      <c r="A51" s="17"/>
      <c r="B51" s="14" t="s">
        <v>64</v>
      </c>
      <c r="C51" s="109"/>
      <c r="D51" s="21">
        <f>C51*C$12</f>
        <v>0</v>
      </c>
      <c r="E51" s="9"/>
      <c r="F51" s="110"/>
      <c r="G51" s="26">
        <f>F51*C$12</f>
        <v>0</v>
      </c>
    </row>
    <row r="52" spans="1:11" ht="12" customHeight="1" x14ac:dyDescent="0.2">
      <c r="A52" s="17"/>
      <c r="B52" s="14" t="s">
        <v>22</v>
      </c>
      <c r="C52" s="109"/>
      <c r="D52" s="21">
        <f>C52*C$13</f>
        <v>0</v>
      </c>
      <c r="E52" s="9"/>
      <c r="F52" s="110"/>
      <c r="G52" s="26">
        <f>F52*C$13</f>
        <v>0</v>
      </c>
    </row>
    <row r="53" spans="1:11" ht="12" customHeight="1" x14ac:dyDescent="0.2">
      <c r="A53" s="17"/>
      <c r="B53" s="14" t="s">
        <v>9</v>
      </c>
      <c r="C53" s="109"/>
      <c r="D53" s="21">
        <f>C53*C$14</f>
        <v>0</v>
      </c>
      <c r="E53" s="9"/>
      <c r="F53" s="110"/>
      <c r="G53" s="26">
        <f>F53*C$14</f>
        <v>0</v>
      </c>
    </row>
    <row r="54" spans="1:11" ht="12" customHeight="1" x14ac:dyDescent="0.2">
      <c r="A54" s="17"/>
      <c r="B54" s="15" t="s">
        <v>76</v>
      </c>
      <c r="C54" s="23"/>
      <c r="D54" s="24">
        <f>SUM(D43:D53)</f>
        <v>72986.231</v>
      </c>
      <c r="E54" s="9"/>
      <c r="F54" s="25"/>
      <c r="G54" s="27">
        <f>SUM(G43:G53)</f>
        <v>1509.2600000000002</v>
      </c>
    </row>
    <row r="55" spans="1:11" ht="15.75" customHeight="1" x14ac:dyDescent="0.2">
      <c r="A55" s="18" t="s">
        <v>77</v>
      </c>
      <c r="B55" s="122" t="s">
        <v>223</v>
      </c>
      <c r="C55" s="122"/>
      <c r="D55" s="122"/>
      <c r="E55" s="122"/>
      <c r="F55" s="122"/>
      <c r="G55" s="122"/>
    </row>
    <row r="56" spans="1:11" ht="52.5" customHeight="1" x14ac:dyDescent="0.2">
      <c r="A56" s="18" t="s">
        <v>79</v>
      </c>
      <c r="B56" s="118" t="s">
        <v>134</v>
      </c>
      <c r="C56" s="119"/>
      <c r="D56" s="119"/>
      <c r="E56" s="119"/>
      <c r="F56" s="119"/>
      <c r="G56" s="119"/>
    </row>
    <row r="57" spans="1:11" ht="34.5" customHeight="1" x14ac:dyDescent="0.2">
      <c r="A57" s="30" t="s">
        <v>80</v>
      </c>
      <c r="B57" s="122" t="s">
        <v>142</v>
      </c>
      <c r="C57" s="122"/>
      <c r="D57" s="122"/>
      <c r="E57" s="122"/>
      <c r="F57" s="122"/>
      <c r="G57" s="122"/>
    </row>
    <row r="58" spans="1:11" ht="85.5" customHeight="1" x14ac:dyDescent="0.2">
      <c r="A58" s="30" t="s">
        <v>82</v>
      </c>
      <c r="B58" s="116" t="s">
        <v>206</v>
      </c>
      <c r="C58" s="117"/>
      <c r="D58" s="117"/>
      <c r="E58" s="117"/>
      <c r="F58" s="117"/>
      <c r="G58" s="117"/>
    </row>
    <row r="59" spans="1:11" ht="57" customHeight="1" x14ac:dyDescent="0.2">
      <c r="A59" s="19" t="s">
        <v>84</v>
      </c>
      <c r="B59" s="118" t="s">
        <v>207</v>
      </c>
      <c r="C59" s="119"/>
      <c r="D59" s="119"/>
      <c r="E59" s="119"/>
      <c r="F59" s="119"/>
      <c r="G59" s="119"/>
    </row>
    <row r="61" spans="1:11" ht="12" customHeight="1" x14ac:dyDescent="0.25">
      <c r="A61" s="16" t="s">
        <v>66</v>
      </c>
      <c r="B61" s="6">
        <v>405</v>
      </c>
      <c r="C61" s="7"/>
      <c r="D61" s="7"/>
      <c r="E61" s="7"/>
      <c r="F61" s="29"/>
      <c r="G61" s="29"/>
    </row>
    <row r="62" spans="1:11" ht="12" customHeight="1" x14ac:dyDescent="0.2">
      <c r="A62" s="17" t="s">
        <v>67</v>
      </c>
      <c r="B62" s="2" t="s">
        <v>114</v>
      </c>
      <c r="C62" s="120" t="s">
        <v>69</v>
      </c>
      <c r="D62" s="121"/>
      <c r="F62" s="120" t="s">
        <v>70</v>
      </c>
      <c r="G62" s="121"/>
    </row>
    <row r="63" spans="1:11" ht="12" customHeight="1" x14ac:dyDescent="0.2">
      <c r="A63" s="17"/>
      <c r="C63" s="8" t="s">
        <v>71</v>
      </c>
      <c r="D63" s="8" t="s">
        <v>72</v>
      </c>
      <c r="F63" s="8" t="s">
        <v>73</v>
      </c>
      <c r="G63" s="8" t="s">
        <v>74</v>
      </c>
    </row>
    <row r="64" spans="1:11" ht="12" customHeight="1" x14ac:dyDescent="0.2">
      <c r="A64" s="17"/>
      <c r="B64" s="14" t="s">
        <v>29</v>
      </c>
      <c r="C64" s="20">
        <v>193.16200000000001</v>
      </c>
      <c r="D64" s="21">
        <f>C64*C$4</f>
        <v>7146.9940000000006</v>
      </c>
      <c r="E64" s="9"/>
      <c r="F64" s="22">
        <v>5.38</v>
      </c>
      <c r="G64" s="26">
        <f>F64*C$4</f>
        <v>199.06</v>
      </c>
      <c r="J64" s="43"/>
      <c r="K64" s="35"/>
    </row>
    <row r="65" spans="1:9" ht="12" customHeight="1" x14ac:dyDescent="0.2">
      <c r="A65" s="17"/>
      <c r="B65" s="14" t="s">
        <v>30</v>
      </c>
      <c r="C65" s="20">
        <v>193.16200000000001</v>
      </c>
      <c r="D65" s="21">
        <f>C65*C$5</f>
        <v>7533.3180000000002</v>
      </c>
      <c r="E65" s="9"/>
      <c r="F65" s="22">
        <v>5.38</v>
      </c>
      <c r="G65" s="26">
        <f>F65*C$5</f>
        <v>209.82</v>
      </c>
    </row>
    <row r="66" spans="1:9" ht="12" customHeight="1" x14ac:dyDescent="0.2">
      <c r="A66" s="17"/>
      <c r="B66" s="14" t="s">
        <v>31</v>
      </c>
      <c r="C66" s="20">
        <v>193.16200000000001</v>
      </c>
      <c r="D66" s="21">
        <f>C66*C$6</f>
        <v>7533.3180000000002</v>
      </c>
      <c r="E66" s="9"/>
      <c r="F66" s="22">
        <v>5.38</v>
      </c>
      <c r="G66" s="26">
        <f>F66*C$6</f>
        <v>209.82</v>
      </c>
    </row>
    <row r="67" spans="1:9" ht="12" customHeight="1" x14ac:dyDescent="0.2">
      <c r="A67" s="17"/>
      <c r="B67" s="14" t="s">
        <v>32</v>
      </c>
      <c r="C67" s="20">
        <v>193.16200000000001</v>
      </c>
      <c r="D67" s="21">
        <f>C67*C$7</f>
        <v>7533.3180000000002</v>
      </c>
      <c r="E67" s="9"/>
      <c r="F67" s="22">
        <v>5.38</v>
      </c>
      <c r="G67" s="26">
        <f>F67*C$7</f>
        <v>209.82</v>
      </c>
    </row>
    <row r="68" spans="1:9" ht="12" customHeight="1" x14ac:dyDescent="0.2">
      <c r="A68" s="17"/>
      <c r="B68" s="14" t="s">
        <v>33</v>
      </c>
      <c r="C68" s="20">
        <v>193.16200000000001</v>
      </c>
      <c r="D68" s="21">
        <f>C68*C$8</f>
        <v>7533.3180000000002</v>
      </c>
      <c r="E68" s="9"/>
      <c r="F68" s="22">
        <v>5.38</v>
      </c>
      <c r="G68" s="26">
        <f>F68*C$8</f>
        <v>209.82</v>
      </c>
    </row>
    <row r="69" spans="1:9" ht="12" customHeight="1" x14ac:dyDescent="0.2">
      <c r="A69" s="17"/>
      <c r="B69" s="14" t="s">
        <v>115</v>
      </c>
      <c r="C69" s="20">
        <v>182.208</v>
      </c>
      <c r="D69" s="21">
        <f>C69*C$9</f>
        <v>1457.664</v>
      </c>
      <c r="E69" s="9"/>
      <c r="F69" s="22">
        <v>5.0999999999999996</v>
      </c>
      <c r="G69" s="26">
        <f>F69*C$9</f>
        <v>40.799999999999997</v>
      </c>
    </row>
    <row r="70" spans="1:9" ht="12" customHeight="1" x14ac:dyDescent="0.2">
      <c r="A70" s="17"/>
      <c r="B70" s="14" t="s">
        <v>35</v>
      </c>
      <c r="C70" s="20">
        <v>182.208</v>
      </c>
      <c r="D70" s="21">
        <f>C70*C$10</f>
        <v>364.416</v>
      </c>
      <c r="E70" s="9"/>
      <c r="F70" s="22">
        <v>5.0999999999999996</v>
      </c>
      <c r="G70" s="26">
        <f>F70*C$10</f>
        <v>10.199999999999999</v>
      </c>
    </row>
    <row r="71" spans="1:9" ht="12" customHeight="1" x14ac:dyDescent="0.2">
      <c r="A71" s="17"/>
      <c r="B71" s="14" t="s">
        <v>63</v>
      </c>
      <c r="C71" s="20">
        <v>182.208</v>
      </c>
      <c r="D71" s="21">
        <f>C71*C$11</f>
        <v>6741.6959999999999</v>
      </c>
      <c r="E71" s="9"/>
      <c r="F71" s="22">
        <v>5.0999999999999996</v>
      </c>
      <c r="G71" s="26">
        <f>F71*C$11</f>
        <v>188.7</v>
      </c>
    </row>
    <row r="72" spans="1:9" ht="12" customHeight="1" x14ac:dyDescent="0.2">
      <c r="A72" s="17"/>
      <c r="B72" s="14" t="s">
        <v>64</v>
      </c>
      <c r="C72" s="20">
        <v>182.208</v>
      </c>
      <c r="D72" s="21">
        <f>C72*C$12</f>
        <v>1639.8720000000001</v>
      </c>
      <c r="E72" s="9"/>
      <c r="F72" s="22">
        <v>5.0999999999999996</v>
      </c>
      <c r="G72" s="26">
        <f>F72*C$12</f>
        <v>45.9</v>
      </c>
    </row>
    <row r="73" spans="1:9" ht="12" customHeight="1" x14ac:dyDescent="0.2">
      <c r="A73" s="17"/>
      <c r="B73" s="14" t="s">
        <v>22</v>
      </c>
      <c r="C73" s="45"/>
      <c r="D73" s="21">
        <f>C73*C$13</f>
        <v>0</v>
      </c>
      <c r="E73" s="9"/>
      <c r="F73" s="46"/>
      <c r="G73" s="26">
        <f>F73*C$13</f>
        <v>0</v>
      </c>
    </row>
    <row r="74" spans="1:9" ht="12" customHeight="1" x14ac:dyDescent="0.2">
      <c r="A74" s="17"/>
      <c r="B74" s="14" t="s">
        <v>9</v>
      </c>
      <c r="C74" s="45"/>
      <c r="D74" s="21">
        <f>C74*C$14</f>
        <v>0</v>
      </c>
      <c r="E74" s="9"/>
      <c r="F74" s="46"/>
      <c r="G74" s="26">
        <f>F74*C$14</f>
        <v>0</v>
      </c>
    </row>
    <row r="75" spans="1:9" ht="12" customHeight="1" x14ac:dyDescent="0.2">
      <c r="A75" s="17"/>
      <c r="B75" s="15" t="s">
        <v>76</v>
      </c>
      <c r="C75" s="23"/>
      <c r="D75" s="24">
        <f>SUM(D64:D74)</f>
        <v>47483.914000000004</v>
      </c>
      <c r="E75" s="9"/>
      <c r="F75" s="25"/>
      <c r="G75" s="27">
        <f>SUM(G64:G74)</f>
        <v>1323.94</v>
      </c>
      <c r="I75" s="10"/>
    </row>
    <row r="76" spans="1:9" ht="31.15" customHeight="1" x14ac:dyDescent="0.2">
      <c r="A76" s="18" t="s">
        <v>77</v>
      </c>
      <c r="B76" s="122" t="s">
        <v>204</v>
      </c>
      <c r="C76" s="122"/>
      <c r="D76" s="122"/>
      <c r="E76" s="122"/>
      <c r="F76" s="122"/>
      <c r="G76" s="122"/>
      <c r="I76" s="2" t="s">
        <v>67</v>
      </c>
    </row>
    <row r="77" spans="1:9" ht="20.45" customHeight="1" x14ac:dyDescent="0.2">
      <c r="A77" s="18" t="s">
        <v>79</v>
      </c>
      <c r="B77" s="118" t="s">
        <v>116</v>
      </c>
      <c r="C77" s="119"/>
      <c r="D77" s="119"/>
      <c r="E77" s="119"/>
      <c r="F77" s="119"/>
      <c r="G77" s="119"/>
    </row>
    <row r="78" spans="1:9" ht="27.6" customHeight="1" x14ac:dyDescent="0.2">
      <c r="A78" s="30" t="s">
        <v>80</v>
      </c>
      <c r="B78" s="122" t="s">
        <v>142</v>
      </c>
      <c r="C78" s="122"/>
      <c r="D78" s="122"/>
      <c r="E78" s="122"/>
      <c r="F78" s="122"/>
      <c r="G78" s="122"/>
    </row>
    <row r="79" spans="1:9" ht="30.6" customHeight="1" x14ac:dyDescent="0.2">
      <c r="A79" s="30" t="s">
        <v>82</v>
      </c>
      <c r="B79" s="116" t="s">
        <v>137</v>
      </c>
      <c r="C79" s="117"/>
      <c r="D79" s="117"/>
      <c r="E79" s="117"/>
      <c r="F79" s="117"/>
      <c r="G79" s="117"/>
    </row>
    <row r="80" spans="1:9" ht="33.75" customHeight="1" x14ac:dyDescent="0.2">
      <c r="A80" s="19" t="s">
        <v>84</v>
      </c>
      <c r="B80" s="118" t="s">
        <v>202</v>
      </c>
      <c r="C80" s="119"/>
      <c r="D80" s="119"/>
      <c r="E80" s="119"/>
      <c r="F80" s="119"/>
      <c r="G80" s="119"/>
    </row>
    <row r="82" spans="1:27" ht="12" customHeight="1" x14ac:dyDescent="0.25">
      <c r="A82" s="16" t="s">
        <v>66</v>
      </c>
      <c r="B82" s="6">
        <v>410</v>
      </c>
      <c r="C82" s="7"/>
      <c r="D82" s="7"/>
      <c r="E82" s="7"/>
      <c r="F82" s="29"/>
      <c r="G82" s="29"/>
    </row>
    <row r="83" spans="1:27" ht="12" customHeight="1" x14ac:dyDescent="0.2">
      <c r="A83" s="17" t="s">
        <v>67</v>
      </c>
      <c r="B83" s="2" t="s">
        <v>117</v>
      </c>
      <c r="C83" s="120" t="s">
        <v>69</v>
      </c>
      <c r="D83" s="121"/>
      <c r="F83" s="120" t="s">
        <v>70</v>
      </c>
      <c r="G83" s="121"/>
    </row>
    <row r="84" spans="1:27" ht="12" customHeight="1" x14ac:dyDescent="0.2">
      <c r="A84" s="17"/>
      <c r="C84" s="8" t="s">
        <v>71</v>
      </c>
      <c r="D84" s="8" t="s">
        <v>72</v>
      </c>
      <c r="F84" s="8" t="s">
        <v>73</v>
      </c>
      <c r="G84" s="8" t="s">
        <v>74</v>
      </c>
    </row>
    <row r="85" spans="1:27" ht="12" customHeight="1" x14ac:dyDescent="0.2">
      <c r="A85" s="17"/>
      <c r="B85" s="14" t="s">
        <v>29</v>
      </c>
      <c r="C85" s="20">
        <v>1120.7629999999999</v>
      </c>
      <c r="D85" s="21">
        <f>C85*C$4</f>
        <v>41468.231</v>
      </c>
      <c r="E85" s="9"/>
      <c r="F85" s="22">
        <v>24.73</v>
      </c>
      <c r="G85" s="26">
        <f>F85*C$4</f>
        <v>915.01</v>
      </c>
    </row>
    <row r="86" spans="1:27" ht="12" customHeight="1" x14ac:dyDescent="0.2">
      <c r="A86" s="17"/>
      <c r="B86" s="14" t="s">
        <v>30</v>
      </c>
      <c r="C86" s="20">
        <v>1110.934</v>
      </c>
      <c r="D86" s="21">
        <f>C86*C$5</f>
        <v>43326.425999999999</v>
      </c>
      <c r="E86" s="9"/>
      <c r="F86" s="22">
        <v>24.5</v>
      </c>
      <c r="G86" s="26">
        <f>F86*C$5</f>
        <v>955.5</v>
      </c>
    </row>
    <row r="87" spans="1:27" ht="12" customHeight="1" x14ac:dyDescent="0.2">
      <c r="A87" s="17"/>
      <c r="B87" s="14" t="s">
        <v>31</v>
      </c>
      <c r="C87" s="20">
        <v>1110.934</v>
      </c>
      <c r="D87" s="21">
        <f>C87*C$6</f>
        <v>43326.425999999999</v>
      </c>
      <c r="E87" s="9"/>
      <c r="F87" s="22">
        <v>24.5</v>
      </c>
      <c r="G87" s="26">
        <f>F87*C$6</f>
        <v>955.5</v>
      </c>
    </row>
    <row r="88" spans="1:27" ht="12" customHeight="1" x14ac:dyDescent="0.2">
      <c r="A88" s="17"/>
      <c r="B88" s="14" t="s">
        <v>32</v>
      </c>
      <c r="C88" s="20">
        <v>1110.934</v>
      </c>
      <c r="D88" s="21">
        <f>C88*C$7</f>
        <v>43326.425999999999</v>
      </c>
      <c r="E88" s="9"/>
      <c r="F88" s="22">
        <v>24.5</v>
      </c>
      <c r="G88" s="26">
        <f>F88*C$7</f>
        <v>955.5</v>
      </c>
    </row>
    <row r="89" spans="1:27" ht="12" customHeight="1" x14ac:dyDescent="0.2">
      <c r="A89" s="17"/>
      <c r="B89" s="14" t="s">
        <v>33</v>
      </c>
      <c r="C89" s="20">
        <v>1120.7629999999999</v>
      </c>
      <c r="D89" s="21">
        <f>C89*C$8</f>
        <v>43709.756999999998</v>
      </c>
      <c r="E89" s="9"/>
      <c r="F89" s="22">
        <v>24.73</v>
      </c>
      <c r="G89" s="26">
        <f>F89*C$8</f>
        <v>964.47</v>
      </c>
    </row>
    <row r="90" spans="1:27" ht="12" customHeight="1" x14ac:dyDescent="0.2">
      <c r="A90" s="17"/>
      <c r="B90" s="14" t="s">
        <v>115</v>
      </c>
      <c r="C90" s="20">
        <v>976.91300000000001</v>
      </c>
      <c r="D90" s="21">
        <f>C90*C$9</f>
        <v>7815.3040000000001</v>
      </c>
      <c r="E90" s="9"/>
      <c r="F90" s="22">
        <v>21.4</v>
      </c>
      <c r="G90" s="26">
        <f>F90*C$9</f>
        <v>171.2</v>
      </c>
    </row>
    <row r="91" spans="1:27" ht="12" customHeight="1" x14ac:dyDescent="0.2">
      <c r="A91" s="17"/>
      <c r="B91" s="14" t="s">
        <v>35</v>
      </c>
      <c r="C91" s="20">
        <v>976.91300000000001</v>
      </c>
      <c r="D91" s="21">
        <f>C91*C$10</f>
        <v>1953.826</v>
      </c>
      <c r="E91" s="9"/>
      <c r="F91" s="22">
        <v>21.4</v>
      </c>
      <c r="G91" s="26">
        <f>F91*C$10</f>
        <v>42.8</v>
      </c>
    </row>
    <row r="92" spans="1:27" ht="12" customHeight="1" x14ac:dyDescent="0.2">
      <c r="A92" s="17"/>
      <c r="B92" s="14" t="s">
        <v>63</v>
      </c>
      <c r="C92" s="20">
        <v>890.928</v>
      </c>
      <c r="D92" s="21">
        <f>C92*C$11</f>
        <v>32964.336000000003</v>
      </c>
      <c r="E92" s="9"/>
      <c r="F92" s="22">
        <v>19.53</v>
      </c>
      <c r="G92" s="26">
        <f>F92*C$11</f>
        <v>722.61</v>
      </c>
    </row>
    <row r="93" spans="1:27" ht="12" customHeight="1" x14ac:dyDescent="0.2">
      <c r="A93" s="17"/>
      <c r="B93" s="14" t="s">
        <v>64</v>
      </c>
      <c r="C93" s="20">
        <v>890.928</v>
      </c>
      <c r="D93" s="21">
        <f>C93*C$12</f>
        <v>8018.3519999999999</v>
      </c>
      <c r="E93" s="9"/>
      <c r="F93" s="22">
        <v>19.53</v>
      </c>
      <c r="G93" s="26">
        <f>F93*C$12</f>
        <v>175.77</v>
      </c>
    </row>
    <row r="94" spans="1:27" ht="12" customHeight="1" x14ac:dyDescent="0.2">
      <c r="A94" s="17"/>
      <c r="B94" s="14" t="s">
        <v>22</v>
      </c>
      <c r="C94" s="91">
        <v>718.65099999999995</v>
      </c>
      <c r="D94" s="21">
        <f>C94*C$13</f>
        <v>39525.805</v>
      </c>
      <c r="E94" s="9"/>
      <c r="F94" s="92">
        <v>15.43</v>
      </c>
      <c r="G94" s="26">
        <f>F94*C$13</f>
        <v>848.65</v>
      </c>
    </row>
    <row r="95" spans="1:27" ht="12" customHeight="1" x14ac:dyDescent="0.2">
      <c r="A95" s="17"/>
      <c r="B95" s="14" t="s">
        <v>9</v>
      </c>
      <c r="C95" s="91">
        <v>463.85700000000003</v>
      </c>
      <c r="D95" s="21">
        <f>C95*C$14</f>
        <v>28295.277000000002</v>
      </c>
      <c r="E95" s="9"/>
      <c r="F95" s="92">
        <v>9.9700000000000006</v>
      </c>
      <c r="G95" s="26">
        <f>F95*C$14</f>
        <v>608.17000000000007</v>
      </c>
    </row>
    <row r="96" spans="1:27" ht="12" customHeight="1" x14ac:dyDescent="0.2">
      <c r="A96" s="17"/>
      <c r="B96" s="15" t="s">
        <v>76</v>
      </c>
      <c r="C96" s="23"/>
      <c r="D96" s="24">
        <f>SUM(D85:D95)</f>
        <v>333730.16600000003</v>
      </c>
      <c r="E96" s="9"/>
      <c r="F96" s="25"/>
      <c r="G96" s="27">
        <f>SUM(G85:G95)</f>
        <v>7315.18</v>
      </c>
      <c r="I96" s="10"/>
      <c r="J96" s="55"/>
      <c r="K96" s="95"/>
      <c r="T96" s="44"/>
      <c r="U96" s="44"/>
      <c r="V96" s="44"/>
      <c r="W96" s="44"/>
      <c r="X96" s="44"/>
      <c r="Y96" s="44"/>
      <c r="Z96" s="44"/>
      <c r="AA96" s="44"/>
    </row>
    <row r="97" spans="1:45" ht="21" customHeight="1" x14ac:dyDescent="0.2">
      <c r="A97" s="18" t="s">
        <v>77</v>
      </c>
      <c r="B97" s="122" t="s">
        <v>205</v>
      </c>
      <c r="C97" s="122"/>
      <c r="D97" s="122"/>
      <c r="E97" s="122"/>
      <c r="F97" s="122"/>
      <c r="G97" s="122"/>
      <c r="I97" s="2" t="s">
        <v>67</v>
      </c>
    </row>
    <row r="98" spans="1:45" ht="35.25" customHeight="1" x14ac:dyDescent="0.2">
      <c r="A98" s="18" t="s">
        <v>79</v>
      </c>
      <c r="B98" s="118" t="s">
        <v>138</v>
      </c>
      <c r="C98" s="119"/>
      <c r="D98" s="119"/>
      <c r="E98" s="119"/>
      <c r="F98" s="119"/>
      <c r="G98" s="119"/>
    </row>
    <row r="99" spans="1:45" ht="27" customHeight="1" x14ac:dyDescent="0.2">
      <c r="A99" s="30" t="s">
        <v>80</v>
      </c>
      <c r="B99" s="122" t="s">
        <v>142</v>
      </c>
      <c r="C99" s="122"/>
      <c r="D99" s="122"/>
      <c r="E99" s="122"/>
      <c r="F99" s="122"/>
      <c r="G99" s="122"/>
      <c r="AB99" s="44"/>
      <c r="AC99" s="44"/>
    </row>
    <row r="100" spans="1:45" ht="30.75" customHeight="1" x14ac:dyDescent="0.2">
      <c r="A100" s="30" t="s">
        <v>82</v>
      </c>
      <c r="B100" s="116" t="s">
        <v>137</v>
      </c>
      <c r="C100" s="117"/>
      <c r="D100" s="117"/>
      <c r="E100" s="117"/>
      <c r="F100" s="117"/>
      <c r="G100" s="117"/>
    </row>
    <row r="101" spans="1:45" ht="78.75" customHeight="1" x14ac:dyDescent="0.2">
      <c r="A101" s="19" t="s">
        <v>84</v>
      </c>
      <c r="B101" s="118" t="s">
        <v>208</v>
      </c>
      <c r="C101" s="119"/>
      <c r="D101" s="119"/>
      <c r="E101" s="119"/>
      <c r="F101" s="119"/>
      <c r="G101" s="119"/>
    </row>
    <row r="102" spans="1:45" ht="12" customHeight="1" x14ac:dyDescent="0.2">
      <c r="A102" s="11"/>
    </row>
    <row r="103" spans="1:45" ht="12" customHeight="1" x14ac:dyDescent="0.25">
      <c r="A103" s="16" t="s">
        <v>66</v>
      </c>
      <c r="B103" s="6">
        <v>420</v>
      </c>
      <c r="C103" s="7"/>
      <c r="D103" s="7"/>
      <c r="E103" s="7"/>
      <c r="F103" s="29"/>
      <c r="G103" s="29"/>
    </row>
    <row r="104" spans="1:45" ht="12" customHeight="1" x14ac:dyDescent="0.2">
      <c r="A104" s="17" t="s">
        <v>67</v>
      </c>
      <c r="B104" s="2" t="s">
        <v>118</v>
      </c>
      <c r="C104" s="120" t="s">
        <v>69</v>
      </c>
      <c r="D104" s="121"/>
      <c r="F104" s="120" t="s">
        <v>70</v>
      </c>
      <c r="G104" s="121"/>
    </row>
    <row r="105" spans="1:45" ht="12" customHeight="1" x14ac:dyDescent="0.2">
      <c r="A105" s="17"/>
      <c r="C105" s="8" t="s">
        <v>71</v>
      </c>
      <c r="D105" s="8" t="s">
        <v>72</v>
      </c>
      <c r="F105" s="8" t="s">
        <v>73</v>
      </c>
      <c r="G105" s="8" t="s">
        <v>74</v>
      </c>
    </row>
    <row r="106" spans="1:45" ht="12" customHeight="1" x14ac:dyDescent="0.2">
      <c r="A106" s="17"/>
      <c r="B106" s="14" t="s">
        <v>29</v>
      </c>
      <c r="C106" s="20">
        <v>2696.4569999999999</v>
      </c>
      <c r="D106" s="21">
        <f>C106*C$4</f>
        <v>99768.909</v>
      </c>
      <c r="E106" s="9"/>
      <c r="F106" s="22">
        <v>73.7</v>
      </c>
      <c r="G106" s="26">
        <f>F106*C$4</f>
        <v>2726.9</v>
      </c>
    </row>
    <row r="107" spans="1:45" ht="12" customHeight="1" x14ac:dyDescent="0.2">
      <c r="A107" s="17"/>
      <c r="B107" s="14" t="s">
        <v>30</v>
      </c>
      <c r="C107" s="20">
        <v>2707.0639999999999</v>
      </c>
      <c r="D107" s="21">
        <f>C107*C$5</f>
        <v>105575.496</v>
      </c>
      <c r="E107" s="9"/>
      <c r="F107" s="22">
        <v>73.95</v>
      </c>
      <c r="G107" s="26">
        <f>F107*C$5</f>
        <v>2884.05</v>
      </c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</row>
    <row r="108" spans="1:45" ht="12" customHeight="1" x14ac:dyDescent="0.2">
      <c r="A108" s="17"/>
      <c r="B108" s="14" t="s">
        <v>31</v>
      </c>
      <c r="C108" s="20">
        <v>2696.4569999999999</v>
      </c>
      <c r="D108" s="21">
        <f>C108*C$6</f>
        <v>105161.82299999999</v>
      </c>
      <c r="E108" s="9"/>
      <c r="F108" s="22">
        <v>73.7</v>
      </c>
      <c r="G108" s="26">
        <f>F108*C$6</f>
        <v>2874.3</v>
      </c>
    </row>
    <row r="109" spans="1:45" ht="12" customHeight="1" x14ac:dyDescent="0.2">
      <c r="A109" s="17"/>
      <c r="B109" s="14" t="s">
        <v>32</v>
      </c>
      <c r="C109" s="20">
        <v>2696.4569999999999</v>
      </c>
      <c r="D109" s="21">
        <f>C109*C$7</f>
        <v>105161.82299999999</v>
      </c>
      <c r="E109" s="9"/>
      <c r="F109" s="22">
        <v>73.7</v>
      </c>
      <c r="G109" s="26">
        <f>F109*C$7</f>
        <v>2874.3</v>
      </c>
    </row>
    <row r="110" spans="1:45" ht="12" customHeight="1" x14ac:dyDescent="0.2">
      <c r="A110" s="17"/>
      <c r="B110" s="14" t="s">
        <v>33</v>
      </c>
      <c r="C110" s="20">
        <v>2696.4569999999999</v>
      </c>
      <c r="D110" s="21">
        <f>C110*C$8</f>
        <v>105161.82299999999</v>
      </c>
      <c r="E110" s="9"/>
      <c r="F110" s="22">
        <v>73.7</v>
      </c>
      <c r="G110" s="26">
        <f>F110*C$8</f>
        <v>2874.3</v>
      </c>
      <c r="I110" s="43"/>
      <c r="J110" s="10"/>
    </row>
    <row r="111" spans="1:45" ht="12" customHeight="1" x14ac:dyDescent="0.2">
      <c r="A111" s="17"/>
      <c r="B111" s="14" t="s">
        <v>115</v>
      </c>
      <c r="C111" s="20">
        <v>2677.6559999999999</v>
      </c>
      <c r="D111" s="21">
        <f>C111*C$9</f>
        <v>21421.248</v>
      </c>
      <c r="E111" s="9"/>
      <c r="F111" s="22">
        <v>73.180000000000007</v>
      </c>
      <c r="G111" s="26">
        <f>F111*C$9</f>
        <v>585.44000000000005</v>
      </c>
    </row>
    <row r="112" spans="1:45" ht="12" customHeight="1" x14ac:dyDescent="0.2">
      <c r="A112" s="17"/>
      <c r="B112" s="14" t="s">
        <v>35</v>
      </c>
      <c r="C112" s="20">
        <v>2677.6559999999999</v>
      </c>
      <c r="D112" s="21">
        <f>C112*C$10</f>
        <v>5355.3119999999999</v>
      </c>
      <c r="E112" s="9"/>
      <c r="F112" s="22">
        <v>73.180000000000007</v>
      </c>
      <c r="G112" s="26">
        <f>F112*C$10</f>
        <v>146.36000000000001</v>
      </c>
    </row>
    <row r="113" spans="1:45" ht="12" customHeight="1" x14ac:dyDescent="0.2">
      <c r="A113" s="17"/>
      <c r="B113" s="14" t="s">
        <v>63</v>
      </c>
      <c r="C113" s="20">
        <v>1817.011</v>
      </c>
      <c r="D113" s="21">
        <f>C113*C$11</f>
        <v>67229.406999999992</v>
      </c>
      <c r="E113" s="9"/>
      <c r="F113" s="22">
        <v>51.98</v>
      </c>
      <c r="G113" s="26">
        <f>F113*C$11</f>
        <v>1923.26</v>
      </c>
    </row>
    <row r="114" spans="1:45" ht="12" customHeight="1" x14ac:dyDescent="0.2">
      <c r="A114" s="17"/>
      <c r="B114" s="14" t="s">
        <v>64</v>
      </c>
      <c r="C114" s="20">
        <v>1817.011</v>
      </c>
      <c r="D114" s="21">
        <f>C114*C$12</f>
        <v>16353.099</v>
      </c>
      <c r="E114" s="9"/>
      <c r="F114" s="22">
        <v>51.98</v>
      </c>
      <c r="G114" s="26">
        <f>F114*C$12</f>
        <v>467.82</v>
      </c>
    </row>
    <row r="115" spans="1:45" ht="12" customHeight="1" x14ac:dyDescent="0.2">
      <c r="A115" s="17"/>
      <c r="B115" s="14" t="s">
        <v>22</v>
      </c>
      <c r="C115" s="20">
        <v>1678.9739999999999</v>
      </c>
      <c r="D115" s="21">
        <f>C115*C$13</f>
        <v>92343.569999999992</v>
      </c>
      <c r="E115" s="9"/>
      <c r="F115" s="22">
        <v>48.03</v>
      </c>
      <c r="G115" s="26">
        <f>F115*C$13</f>
        <v>2641.65</v>
      </c>
    </row>
    <row r="116" spans="1:45" ht="12" customHeight="1" x14ac:dyDescent="0.2">
      <c r="A116" s="17"/>
      <c r="B116" s="14" t="s">
        <v>9</v>
      </c>
      <c r="C116" s="20">
        <v>1586.9490000000001</v>
      </c>
      <c r="D116" s="21">
        <f>C116*C$14</f>
        <v>96803.88900000001</v>
      </c>
      <c r="E116" s="9"/>
      <c r="F116" s="22">
        <v>45.4</v>
      </c>
      <c r="G116" s="26">
        <f>F116*C$14</f>
        <v>2769.4</v>
      </c>
    </row>
    <row r="117" spans="1:45" ht="12" customHeight="1" x14ac:dyDescent="0.2">
      <c r="A117" s="17"/>
      <c r="B117" s="15" t="s">
        <v>76</v>
      </c>
      <c r="C117" s="23"/>
      <c r="D117" s="24">
        <f>SUM(D106:D116)</f>
        <v>820336.39899999998</v>
      </c>
      <c r="E117" s="9"/>
      <c r="F117" s="25"/>
      <c r="G117" s="27">
        <f>SUM(G106:G116)</f>
        <v>22767.780000000002</v>
      </c>
      <c r="I117" s="10"/>
      <c r="J117" s="55"/>
      <c r="K117" s="95"/>
      <c r="T117" s="44"/>
      <c r="U117" s="44"/>
      <c r="V117" s="44"/>
      <c r="W117" s="44"/>
      <c r="X117" s="44"/>
      <c r="Y117" s="44"/>
      <c r="Z117" s="44"/>
      <c r="AA117" s="44"/>
    </row>
    <row r="118" spans="1:45" ht="15.6" customHeight="1" x14ac:dyDescent="0.2">
      <c r="A118" s="18" t="s">
        <v>77</v>
      </c>
      <c r="B118" s="122" t="s">
        <v>139</v>
      </c>
      <c r="C118" s="122"/>
      <c r="D118" s="122"/>
      <c r="E118" s="122"/>
      <c r="F118" s="122"/>
      <c r="G118" s="122"/>
      <c r="I118" s="2" t="s">
        <v>67</v>
      </c>
    </row>
    <row r="119" spans="1:45" ht="33" customHeight="1" x14ac:dyDescent="0.2">
      <c r="A119" s="18" t="s">
        <v>79</v>
      </c>
      <c r="B119" s="118" t="s">
        <v>211</v>
      </c>
      <c r="C119" s="119"/>
      <c r="D119" s="119"/>
      <c r="E119" s="119"/>
      <c r="F119" s="119"/>
      <c r="G119" s="119"/>
    </row>
    <row r="120" spans="1:45" ht="29.45" customHeight="1" x14ac:dyDescent="0.2">
      <c r="A120" s="30" t="s">
        <v>80</v>
      </c>
      <c r="B120" s="122" t="s">
        <v>142</v>
      </c>
      <c r="C120" s="122"/>
      <c r="D120" s="122"/>
      <c r="E120" s="122"/>
      <c r="F120" s="122"/>
      <c r="G120" s="122"/>
      <c r="AB120" s="44"/>
      <c r="AC120" s="44"/>
    </row>
    <row r="121" spans="1:45" ht="28.35" customHeight="1" x14ac:dyDescent="0.2">
      <c r="A121" s="30" t="s">
        <v>82</v>
      </c>
      <c r="B121" s="116" t="s">
        <v>137</v>
      </c>
      <c r="C121" s="117"/>
      <c r="D121" s="117"/>
      <c r="E121" s="117"/>
      <c r="F121" s="117"/>
      <c r="G121" s="117"/>
    </row>
    <row r="122" spans="1:45" ht="38.25" customHeight="1" x14ac:dyDescent="0.2">
      <c r="A122" s="19" t="s">
        <v>84</v>
      </c>
      <c r="B122" s="127" t="s">
        <v>209</v>
      </c>
      <c r="C122" s="128"/>
      <c r="D122" s="128"/>
      <c r="E122" s="128"/>
      <c r="F122" s="128"/>
      <c r="G122" s="128"/>
    </row>
    <row r="123" spans="1:45" ht="12" customHeight="1" x14ac:dyDescent="0.2">
      <c r="A123" s="73"/>
      <c r="B123" s="70"/>
      <c r="C123" s="71"/>
      <c r="D123" s="71"/>
      <c r="E123" s="71"/>
      <c r="F123" s="71"/>
      <c r="G123" s="71"/>
    </row>
    <row r="124" spans="1:45" ht="12" customHeight="1" x14ac:dyDescent="0.25">
      <c r="A124" s="16" t="s">
        <v>66</v>
      </c>
      <c r="B124" s="6">
        <v>425</v>
      </c>
      <c r="C124" s="7"/>
      <c r="D124" s="7"/>
      <c r="E124" s="7"/>
      <c r="F124" s="29"/>
      <c r="G124" s="29"/>
    </row>
    <row r="125" spans="1:45" ht="12" customHeight="1" x14ac:dyDescent="0.2">
      <c r="A125" s="17" t="s">
        <v>67</v>
      </c>
      <c r="B125" s="2" t="s">
        <v>119</v>
      </c>
      <c r="C125" s="120" t="s">
        <v>69</v>
      </c>
      <c r="D125" s="121"/>
      <c r="F125" s="120" t="s">
        <v>70</v>
      </c>
      <c r="G125" s="121"/>
    </row>
    <row r="126" spans="1:45" ht="12" customHeight="1" x14ac:dyDescent="0.2">
      <c r="A126" s="17"/>
      <c r="C126" s="8" t="s">
        <v>71</v>
      </c>
      <c r="D126" s="8" t="s">
        <v>72</v>
      </c>
      <c r="F126" s="8" t="s">
        <v>73</v>
      </c>
      <c r="G126" s="8" t="s">
        <v>74</v>
      </c>
    </row>
    <row r="127" spans="1:45" ht="12" customHeight="1" x14ac:dyDescent="0.2">
      <c r="A127" s="17"/>
      <c r="B127" s="14" t="s">
        <v>29</v>
      </c>
      <c r="C127" s="20">
        <v>787.02700000000004</v>
      </c>
      <c r="D127" s="21">
        <f>C127*C$4</f>
        <v>29119.999000000003</v>
      </c>
      <c r="E127" s="9"/>
      <c r="F127" s="22">
        <v>19.399999999999999</v>
      </c>
      <c r="G127" s="26">
        <f>F127*C$4</f>
        <v>717.8</v>
      </c>
    </row>
    <row r="128" spans="1:45" ht="12" customHeight="1" x14ac:dyDescent="0.2">
      <c r="A128" s="17"/>
      <c r="B128" s="14" t="s">
        <v>30</v>
      </c>
      <c r="C128" s="20">
        <v>787.02700000000004</v>
      </c>
      <c r="D128" s="21">
        <f>C128*C$5</f>
        <v>30694.053</v>
      </c>
      <c r="E128" s="9"/>
      <c r="F128" s="22">
        <v>19.399999999999999</v>
      </c>
      <c r="G128" s="26">
        <f>F128*C$5</f>
        <v>756.59999999999991</v>
      </c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</row>
    <row r="129" spans="1:7" ht="12" customHeight="1" x14ac:dyDescent="0.2">
      <c r="A129" s="17"/>
      <c r="B129" s="14" t="s">
        <v>31</v>
      </c>
      <c r="C129" s="20">
        <v>787.02700000000004</v>
      </c>
      <c r="D129" s="21">
        <f>C129*C$6</f>
        <v>30694.053</v>
      </c>
      <c r="E129" s="9"/>
      <c r="F129" s="22">
        <v>19.399999999999999</v>
      </c>
      <c r="G129" s="26">
        <f>F129*C$6</f>
        <v>756.59999999999991</v>
      </c>
    </row>
    <row r="130" spans="1:7" ht="12" customHeight="1" x14ac:dyDescent="0.2">
      <c r="A130" s="17"/>
      <c r="B130" s="14" t="s">
        <v>32</v>
      </c>
      <c r="C130" s="20">
        <v>787.02700000000004</v>
      </c>
      <c r="D130" s="21">
        <f>C130*C$7</f>
        <v>30694.053</v>
      </c>
      <c r="E130" s="9"/>
      <c r="F130" s="22">
        <v>19.399999999999999</v>
      </c>
      <c r="G130" s="26">
        <f>F130*C$7</f>
        <v>756.59999999999991</v>
      </c>
    </row>
    <row r="131" spans="1:7" ht="12" customHeight="1" x14ac:dyDescent="0.2">
      <c r="A131" s="17"/>
      <c r="B131" s="14" t="s">
        <v>33</v>
      </c>
      <c r="C131" s="20">
        <v>787.02700000000004</v>
      </c>
      <c r="D131" s="21">
        <f>C131*C$8</f>
        <v>30694.053</v>
      </c>
      <c r="E131" s="9"/>
      <c r="F131" s="22">
        <v>19.399999999999999</v>
      </c>
      <c r="G131" s="26">
        <f>F131*C$8</f>
        <v>756.59999999999991</v>
      </c>
    </row>
    <row r="132" spans="1:7" ht="12" customHeight="1" x14ac:dyDescent="0.2">
      <c r="A132" s="17"/>
      <c r="B132" s="14" t="s">
        <v>115</v>
      </c>
      <c r="C132" s="20">
        <v>787.02700000000004</v>
      </c>
      <c r="D132" s="21">
        <f>C132*C$9</f>
        <v>6296.2160000000003</v>
      </c>
      <c r="E132" s="9"/>
      <c r="F132" s="22">
        <v>19.399999999999999</v>
      </c>
      <c r="G132" s="26">
        <f>F132*C$9</f>
        <v>155.19999999999999</v>
      </c>
    </row>
    <row r="133" spans="1:7" ht="12" customHeight="1" x14ac:dyDescent="0.2">
      <c r="A133" s="17"/>
      <c r="B133" s="14" t="s">
        <v>35</v>
      </c>
      <c r="C133" s="20">
        <v>787.02700000000004</v>
      </c>
      <c r="D133" s="21">
        <f>C133*C$10</f>
        <v>1574.0540000000001</v>
      </c>
      <c r="E133" s="9"/>
      <c r="F133" s="22">
        <v>19.399999999999999</v>
      </c>
      <c r="G133" s="26">
        <f>F133*C$10</f>
        <v>38.799999999999997</v>
      </c>
    </row>
    <row r="134" spans="1:7" ht="12" customHeight="1" x14ac:dyDescent="0.2">
      <c r="A134" s="17"/>
      <c r="B134" s="14" t="s">
        <v>63</v>
      </c>
      <c r="C134" s="20">
        <v>787.02700000000004</v>
      </c>
      <c r="D134" s="21">
        <f>C134*C$11</f>
        <v>29119.999000000003</v>
      </c>
      <c r="E134" s="9"/>
      <c r="F134" s="22">
        <v>19.399999999999999</v>
      </c>
      <c r="G134" s="26">
        <f>F134*C$11</f>
        <v>717.8</v>
      </c>
    </row>
    <row r="135" spans="1:7" ht="12" customHeight="1" x14ac:dyDescent="0.2">
      <c r="A135" s="17"/>
      <c r="B135" s="14" t="s">
        <v>64</v>
      </c>
      <c r="C135" s="20">
        <v>787.02700000000004</v>
      </c>
      <c r="D135" s="21">
        <f>C135*C$12</f>
        <v>7083.2430000000004</v>
      </c>
      <c r="E135" s="9"/>
      <c r="F135" s="22">
        <v>19.399999999999999</v>
      </c>
      <c r="G135" s="26">
        <f>F135*C$12</f>
        <v>174.6</v>
      </c>
    </row>
    <row r="136" spans="1:7" ht="12" customHeight="1" x14ac:dyDescent="0.2">
      <c r="A136" s="17"/>
      <c r="B136" s="14" t="s">
        <v>22</v>
      </c>
      <c r="C136" s="20">
        <v>774.26300000000003</v>
      </c>
      <c r="D136" s="21">
        <f>C136*C$13</f>
        <v>42584.465000000004</v>
      </c>
      <c r="E136" s="9"/>
      <c r="F136" s="22">
        <v>18.670000000000002</v>
      </c>
      <c r="G136" s="26">
        <f>F136*C$13</f>
        <v>1026.8500000000001</v>
      </c>
    </row>
    <row r="137" spans="1:7" ht="12" customHeight="1" x14ac:dyDescent="0.2">
      <c r="A137" s="17"/>
      <c r="B137" s="14" t="s">
        <v>9</v>
      </c>
      <c r="C137" s="20">
        <v>782.827</v>
      </c>
      <c r="D137" s="21">
        <f>C137*C$14</f>
        <v>47752.447</v>
      </c>
      <c r="E137" s="9"/>
      <c r="F137" s="22">
        <v>18.57</v>
      </c>
      <c r="G137" s="26">
        <f>F137*C$14</f>
        <v>1132.77</v>
      </c>
    </row>
    <row r="138" spans="1:7" ht="12" customHeight="1" x14ac:dyDescent="0.2">
      <c r="A138" s="17"/>
      <c r="B138" s="15" t="s">
        <v>76</v>
      </c>
      <c r="C138" s="23"/>
      <c r="D138" s="24">
        <f>SUM(D127:D137)</f>
        <v>286306.63500000001</v>
      </c>
      <c r="E138" s="9"/>
      <c r="F138" s="25"/>
      <c r="G138" s="27">
        <f>SUM(G127:G137)</f>
        <v>6990.2200000000012</v>
      </c>
    </row>
    <row r="139" spans="1:7" ht="17.45" customHeight="1" x14ac:dyDescent="0.2">
      <c r="A139" s="18" t="s">
        <v>77</v>
      </c>
      <c r="B139" s="122" t="s">
        <v>224</v>
      </c>
      <c r="C139" s="122"/>
      <c r="D139" s="122"/>
      <c r="E139" s="122"/>
      <c r="F139" s="122"/>
      <c r="G139" s="122"/>
    </row>
    <row r="140" spans="1:7" ht="17.45" customHeight="1" x14ac:dyDescent="0.2">
      <c r="A140" s="18" t="s">
        <v>79</v>
      </c>
      <c r="B140" s="118" t="s">
        <v>140</v>
      </c>
      <c r="C140" s="119"/>
      <c r="D140" s="119"/>
      <c r="E140" s="119"/>
      <c r="F140" s="119"/>
      <c r="G140" s="119"/>
    </row>
    <row r="141" spans="1:7" ht="28.35" customHeight="1" x14ac:dyDescent="0.2">
      <c r="A141" s="30" t="s">
        <v>80</v>
      </c>
      <c r="B141" s="122" t="s">
        <v>142</v>
      </c>
      <c r="C141" s="122"/>
      <c r="D141" s="122"/>
      <c r="E141" s="122"/>
      <c r="F141" s="122"/>
      <c r="G141" s="122"/>
    </row>
    <row r="142" spans="1:7" ht="61.15" customHeight="1" x14ac:dyDescent="0.2">
      <c r="A142" s="30" t="s">
        <v>82</v>
      </c>
      <c r="B142" s="116" t="s">
        <v>141</v>
      </c>
      <c r="C142" s="117"/>
      <c r="D142" s="117"/>
      <c r="E142" s="117"/>
      <c r="F142" s="117"/>
      <c r="G142" s="117"/>
    </row>
    <row r="143" spans="1:7" ht="12.75" x14ac:dyDescent="0.2">
      <c r="A143" s="19" t="s">
        <v>84</v>
      </c>
      <c r="B143" s="118"/>
      <c r="C143" s="126"/>
      <c r="D143" s="126"/>
      <c r="E143" s="126"/>
      <c r="F143" s="126"/>
      <c r="G143" s="126"/>
    </row>
    <row r="144" spans="1:7" ht="12.75" x14ac:dyDescent="0.2">
      <c r="A144" s="73"/>
      <c r="B144" s="67"/>
      <c r="C144" s="96"/>
      <c r="D144" s="96"/>
      <c r="E144" s="96"/>
      <c r="F144" s="96"/>
      <c r="G144" s="96"/>
    </row>
    <row r="145" spans="1:7" ht="15.75" x14ac:dyDescent="0.25">
      <c r="A145" s="16" t="s">
        <v>66</v>
      </c>
      <c r="B145" s="6">
        <v>440</v>
      </c>
      <c r="C145" s="7"/>
      <c r="D145" s="7"/>
      <c r="E145" s="7"/>
      <c r="F145" s="29"/>
      <c r="G145" s="29"/>
    </row>
    <row r="146" spans="1:7" ht="12.75" x14ac:dyDescent="0.2">
      <c r="A146" s="17" t="s">
        <v>67</v>
      </c>
      <c r="B146" s="2" t="s">
        <v>197</v>
      </c>
      <c r="C146" s="120" t="s">
        <v>69</v>
      </c>
      <c r="D146" s="121"/>
      <c r="F146" s="120" t="s">
        <v>70</v>
      </c>
      <c r="G146" s="121"/>
    </row>
    <row r="147" spans="1:7" ht="12.75" x14ac:dyDescent="0.2">
      <c r="A147" s="17"/>
      <c r="C147" s="8" t="s">
        <v>71</v>
      </c>
      <c r="D147" s="8" t="s">
        <v>72</v>
      </c>
      <c r="F147" s="8" t="s">
        <v>73</v>
      </c>
      <c r="G147" s="8" t="s">
        <v>74</v>
      </c>
    </row>
    <row r="148" spans="1:7" ht="12.75" x14ac:dyDescent="0.2">
      <c r="A148" s="17"/>
      <c r="B148" s="14" t="s">
        <v>29</v>
      </c>
      <c r="C148" s="20">
        <v>3478.5459999999998</v>
      </c>
      <c r="D148" s="21">
        <f>C148*C$4</f>
        <v>128706.20199999999</v>
      </c>
      <c r="E148" s="9"/>
      <c r="F148" s="22">
        <v>99.1</v>
      </c>
      <c r="G148" s="26">
        <f>F148*C$4</f>
        <v>3666.7</v>
      </c>
    </row>
    <row r="149" spans="1:7" ht="12.75" x14ac:dyDescent="0.2">
      <c r="A149" s="17"/>
      <c r="B149" s="14" t="s">
        <v>30</v>
      </c>
      <c r="C149" s="20">
        <v>3478.5459999999998</v>
      </c>
      <c r="D149" s="21">
        <f>C149*C$5</f>
        <v>135663.29399999999</v>
      </c>
      <c r="E149" s="9"/>
      <c r="F149" s="22">
        <v>99.1</v>
      </c>
      <c r="G149" s="26">
        <f>F149*C$5</f>
        <v>3864.8999999999996</v>
      </c>
    </row>
    <row r="150" spans="1:7" ht="12.75" x14ac:dyDescent="0.2">
      <c r="A150" s="17"/>
      <c r="B150" s="14" t="s">
        <v>31</v>
      </c>
      <c r="C150" s="20">
        <v>3478.5459999999998</v>
      </c>
      <c r="D150" s="21">
        <f>C150*C$6</f>
        <v>135663.29399999999</v>
      </c>
      <c r="E150" s="9"/>
      <c r="F150" s="22">
        <v>99.1</v>
      </c>
      <c r="G150" s="26">
        <f>F150*C$6</f>
        <v>3864.8999999999996</v>
      </c>
    </row>
    <row r="151" spans="1:7" ht="12.75" x14ac:dyDescent="0.2">
      <c r="A151" s="17"/>
      <c r="B151" s="14" t="s">
        <v>32</v>
      </c>
      <c r="C151" s="20">
        <v>3478.5459999999998</v>
      </c>
      <c r="D151" s="21">
        <f>C151*C$7</f>
        <v>135663.29399999999</v>
      </c>
      <c r="E151" s="9"/>
      <c r="F151" s="22">
        <v>99.1</v>
      </c>
      <c r="G151" s="26">
        <f>F151*C$7</f>
        <v>3864.8999999999996</v>
      </c>
    </row>
    <row r="152" spans="1:7" ht="12.75" x14ac:dyDescent="0.2">
      <c r="A152" s="17"/>
      <c r="B152" s="14" t="s">
        <v>33</v>
      </c>
      <c r="C152" s="20">
        <v>3478.5459999999998</v>
      </c>
      <c r="D152" s="21">
        <f>C152*C$8</f>
        <v>135663.29399999999</v>
      </c>
      <c r="E152" s="9"/>
      <c r="F152" s="22">
        <v>99.1</v>
      </c>
      <c r="G152" s="26">
        <f>F152*C$8</f>
        <v>3864.8999999999996</v>
      </c>
    </row>
    <row r="153" spans="1:7" ht="12.75" x14ac:dyDescent="0.2">
      <c r="A153" s="17"/>
      <c r="B153" s="14" t="s">
        <v>115</v>
      </c>
      <c r="C153" s="20">
        <v>3466.134</v>
      </c>
      <c r="D153" s="21">
        <f>C153*C$9</f>
        <v>27729.072</v>
      </c>
      <c r="E153" s="9"/>
      <c r="F153" s="22">
        <v>98.7</v>
      </c>
      <c r="G153" s="26">
        <f>F153*C$9</f>
        <v>789.6</v>
      </c>
    </row>
    <row r="154" spans="1:7" ht="12.75" x14ac:dyDescent="0.2">
      <c r="A154" s="17"/>
      <c r="B154" s="14" t="s">
        <v>35</v>
      </c>
      <c r="C154" s="20">
        <v>3466.134</v>
      </c>
      <c r="D154" s="21">
        <f>C154*C$10</f>
        <v>6932.268</v>
      </c>
      <c r="E154" s="9"/>
      <c r="F154" s="22">
        <v>98.7</v>
      </c>
      <c r="G154" s="26">
        <f>F154*C$10</f>
        <v>197.4</v>
      </c>
    </row>
    <row r="155" spans="1:7" ht="12.75" x14ac:dyDescent="0.2">
      <c r="A155" s="17"/>
      <c r="B155" s="14" t="s">
        <v>63</v>
      </c>
      <c r="C155" s="20">
        <v>1690.943</v>
      </c>
      <c r="D155" s="21">
        <f>C155*C$11</f>
        <v>62564.890999999996</v>
      </c>
      <c r="E155" s="9"/>
      <c r="F155" s="22">
        <v>49.33</v>
      </c>
      <c r="G155" s="26">
        <f>F155*C$11</f>
        <v>1825.21</v>
      </c>
    </row>
    <row r="156" spans="1:7" ht="12.75" x14ac:dyDescent="0.2">
      <c r="A156" s="17"/>
      <c r="B156" s="14" t="s">
        <v>64</v>
      </c>
      <c r="C156" s="20">
        <v>1690.943</v>
      </c>
      <c r="D156" s="21">
        <f>C156*C$12</f>
        <v>15218.486999999999</v>
      </c>
      <c r="E156" s="9"/>
      <c r="F156" s="22">
        <v>49.33</v>
      </c>
      <c r="G156" s="26">
        <f>F156*C$12</f>
        <v>443.96999999999997</v>
      </c>
    </row>
    <row r="157" spans="1:7" ht="12.75" x14ac:dyDescent="0.2">
      <c r="A157" s="17"/>
      <c r="B157" s="14" t="s">
        <v>22</v>
      </c>
      <c r="C157" s="20">
        <v>1890.8389999999999</v>
      </c>
      <c r="D157" s="21">
        <f>C157*C$13</f>
        <v>103996.14499999999</v>
      </c>
      <c r="E157" s="9"/>
      <c r="F157" s="22">
        <v>53.82</v>
      </c>
      <c r="G157" s="26">
        <f>F157*C$13</f>
        <v>2960.1</v>
      </c>
    </row>
    <row r="158" spans="1:7" ht="12.75" x14ac:dyDescent="0.2">
      <c r="A158" s="17"/>
      <c r="B158" s="14" t="s">
        <v>9</v>
      </c>
      <c r="C158" s="20">
        <v>1702.19</v>
      </c>
      <c r="D158" s="21">
        <f>C158*C$14</f>
        <v>103833.59</v>
      </c>
      <c r="E158" s="9"/>
      <c r="F158" s="22">
        <v>48.53</v>
      </c>
      <c r="G158" s="26">
        <f>F158*C$14</f>
        <v>2960.33</v>
      </c>
    </row>
    <row r="159" spans="1:7" ht="12.75" x14ac:dyDescent="0.2">
      <c r="A159" s="17"/>
      <c r="B159" s="15" t="s">
        <v>76</v>
      </c>
      <c r="C159" s="23"/>
      <c r="D159" s="24">
        <f>SUM(D148:D158)</f>
        <v>991633.83100000001</v>
      </c>
      <c r="E159" s="9"/>
      <c r="F159" s="25"/>
      <c r="G159" s="27">
        <f>SUM(G148:G158)</f>
        <v>28302.909999999996</v>
      </c>
    </row>
    <row r="160" spans="1:7" ht="12.75" x14ac:dyDescent="0.2">
      <c r="A160" s="18" t="s">
        <v>77</v>
      </c>
      <c r="B160" s="122" t="s">
        <v>139</v>
      </c>
      <c r="C160" s="122"/>
      <c r="D160" s="122"/>
      <c r="E160" s="122"/>
      <c r="F160" s="122"/>
      <c r="G160" s="122"/>
    </row>
    <row r="161" spans="1:45" ht="12.75" x14ac:dyDescent="0.2">
      <c r="A161" s="18" t="s">
        <v>79</v>
      </c>
      <c r="B161" s="118" t="s">
        <v>210</v>
      </c>
      <c r="C161" s="119"/>
      <c r="D161" s="119"/>
      <c r="E161" s="119"/>
      <c r="F161" s="119"/>
      <c r="G161" s="119"/>
    </row>
    <row r="162" spans="1:45" ht="25.5" x14ac:dyDescent="0.2">
      <c r="A162" s="30" t="s">
        <v>80</v>
      </c>
      <c r="B162" s="122" t="s">
        <v>142</v>
      </c>
      <c r="C162" s="122"/>
      <c r="D162" s="122"/>
      <c r="E162" s="122"/>
      <c r="F162" s="122"/>
      <c r="G162" s="122"/>
    </row>
    <row r="163" spans="1:45" ht="25.5" x14ac:dyDescent="0.2">
      <c r="A163" s="30" t="s">
        <v>82</v>
      </c>
      <c r="B163" s="116"/>
      <c r="C163" s="117"/>
      <c r="D163" s="117"/>
      <c r="E163" s="117"/>
      <c r="F163" s="117"/>
      <c r="G163" s="117"/>
    </row>
    <row r="164" spans="1:45" ht="53.25" customHeight="1" x14ac:dyDescent="0.2">
      <c r="A164" s="19" t="s">
        <v>84</v>
      </c>
      <c r="B164" s="127" t="s">
        <v>212</v>
      </c>
      <c r="C164" s="128"/>
      <c r="D164" s="128"/>
      <c r="E164" s="128"/>
      <c r="F164" s="128"/>
      <c r="G164" s="128"/>
    </row>
    <row r="165" spans="1:45" ht="12.75" x14ac:dyDescent="0.2">
      <c r="A165" s="73"/>
      <c r="B165" s="67"/>
      <c r="C165" s="96"/>
      <c r="D165" s="96"/>
      <c r="E165" s="96"/>
      <c r="F165" s="96"/>
      <c r="G165" s="96"/>
    </row>
    <row r="166" spans="1:45" ht="12" customHeight="1" x14ac:dyDescent="0.25">
      <c r="A166" s="16" t="s">
        <v>66</v>
      </c>
      <c r="B166" s="6">
        <v>2871</v>
      </c>
      <c r="C166" s="7"/>
      <c r="D166" s="7"/>
      <c r="E166" s="7"/>
      <c r="F166" s="29"/>
      <c r="G166" s="29"/>
    </row>
    <row r="167" spans="1:45" ht="12" customHeight="1" x14ac:dyDescent="0.2">
      <c r="A167" s="17" t="s">
        <v>67</v>
      </c>
      <c r="B167" s="2" t="s">
        <v>120</v>
      </c>
      <c r="C167" s="120" t="s">
        <v>69</v>
      </c>
      <c r="D167" s="121"/>
      <c r="F167" s="120" t="s">
        <v>70</v>
      </c>
      <c r="G167" s="121"/>
    </row>
    <row r="168" spans="1:45" ht="12" customHeight="1" x14ac:dyDescent="0.2">
      <c r="A168" s="17"/>
      <c r="C168" s="8" t="s">
        <v>71</v>
      </c>
      <c r="D168" s="8" t="s">
        <v>72</v>
      </c>
      <c r="F168" s="8" t="s">
        <v>73</v>
      </c>
      <c r="G168" s="8" t="s">
        <v>74</v>
      </c>
    </row>
    <row r="169" spans="1:45" ht="12" customHeight="1" x14ac:dyDescent="0.2">
      <c r="A169" s="17"/>
      <c r="B169" s="14" t="s">
        <v>29</v>
      </c>
      <c r="C169" s="20">
        <v>20.501000000000001</v>
      </c>
      <c r="D169" s="21">
        <f>C169*C$4</f>
        <v>758.53700000000003</v>
      </c>
      <c r="E169" s="9"/>
      <c r="F169" s="22">
        <v>0.68</v>
      </c>
      <c r="G169" s="26">
        <f>F169*C$4</f>
        <v>25.16</v>
      </c>
    </row>
    <row r="170" spans="1:45" ht="12" customHeight="1" x14ac:dyDescent="0.2">
      <c r="A170" s="17"/>
      <c r="B170" s="14" t="s">
        <v>30</v>
      </c>
      <c r="C170" s="20">
        <v>20.501000000000001</v>
      </c>
      <c r="D170" s="21">
        <f>C170*C$5</f>
        <v>799.5390000000001</v>
      </c>
      <c r="E170" s="9"/>
      <c r="F170" s="22">
        <v>0.68</v>
      </c>
      <c r="G170" s="26">
        <f>F170*C$5</f>
        <v>26.520000000000003</v>
      </c>
    </row>
    <row r="171" spans="1:45" ht="12" customHeight="1" x14ac:dyDescent="0.2">
      <c r="A171" s="17"/>
      <c r="B171" s="14" t="s">
        <v>31</v>
      </c>
      <c r="C171" s="20">
        <v>20.501000000000001</v>
      </c>
      <c r="D171" s="21">
        <f>C171*C$6</f>
        <v>799.5390000000001</v>
      </c>
      <c r="E171" s="9"/>
      <c r="F171" s="22">
        <v>0.68</v>
      </c>
      <c r="G171" s="26">
        <f>F171*C$6</f>
        <v>26.520000000000003</v>
      </c>
    </row>
    <row r="172" spans="1:45" ht="12" customHeight="1" x14ac:dyDescent="0.2">
      <c r="A172" s="17"/>
      <c r="B172" s="14" t="s">
        <v>32</v>
      </c>
      <c r="C172" s="20">
        <v>20.501000000000001</v>
      </c>
      <c r="D172" s="21">
        <f>C172*C$7</f>
        <v>799.5390000000001</v>
      </c>
      <c r="E172" s="9"/>
      <c r="F172" s="22">
        <v>0.68</v>
      </c>
      <c r="G172" s="26">
        <f>F172*C$7</f>
        <v>26.520000000000003</v>
      </c>
      <c r="J172" s="62"/>
      <c r="K172" s="62"/>
      <c r="L172" s="62"/>
    </row>
    <row r="173" spans="1:45" ht="12" customHeight="1" x14ac:dyDescent="0.2">
      <c r="A173" s="17"/>
      <c r="B173" s="14" t="s">
        <v>33</v>
      </c>
      <c r="C173" s="20">
        <v>20.501000000000001</v>
      </c>
      <c r="D173" s="21">
        <f>C173*C$8</f>
        <v>799.5390000000001</v>
      </c>
      <c r="E173" s="9"/>
      <c r="F173" s="22">
        <v>0.68</v>
      </c>
      <c r="G173" s="26">
        <f>F173*C$8</f>
        <v>26.520000000000003</v>
      </c>
      <c r="J173" s="62"/>
      <c r="K173" s="62"/>
      <c r="L173" s="62"/>
    </row>
    <row r="174" spans="1:45" ht="12" customHeight="1" x14ac:dyDescent="0.2">
      <c r="A174" s="17"/>
      <c r="B174" s="15" t="s">
        <v>76</v>
      </c>
      <c r="C174" s="23"/>
      <c r="D174" s="24">
        <f>SUM(D169:D173)</f>
        <v>3956.6930000000007</v>
      </c>
      <c r="E174" s="9"/>
      <c r="F174" s="25"/>
      <c r="G174" s="27">
        <f>SUM(G169:G173)</f>
        <v>131.24000000000004</v>
      </c>
      <c r="I174" s="10"/>
    </row>
    <row r="175" spans="1:45" ht="12.75" x14ac:dyDescent="0.2">
      <c r="A175" s="18" t="s">
        <v>77</v>
      </c>
      <c r="B175" s="122" t="s">
        <v>213</v>
      </c>
      <c r="C175" s="122"/>
      <c r="D175" s="122"/>
      <c r="E175" s="122"/>
      <c r="F175" s="122"/>
      <c r="G175" s="122"/>
      <c r="I175" s="2" t="s">
        <v>67</v>
      </c>
    </row>
    <row r="176" spans="1:45" s="44" customFormat="1" ht="12.75" x14ac:dyDescent="0.2">
      <c r="A176" s="18" t="s">
        <v>79</v>
      </c>
      <c r="B176" s="118"/>
      <c r="C176" s="119"/>
      <c r="D176" s="119"/>
      <c r="E176" s="119"/>
      <c r="F176" s="119"/>
      <c r="G176" s="119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27" customHeight="1" x14ac:dyDescent="0.2">
      <c r="A177" s="30" t="s">
        <v>80</v>
      </c>
      <c r="B177" s="122" t="s">
        <v>142</v>
      </c>
      <c r="C177" s="122"/>
      <c r="D177" s="122"/>
      <c r="E177" s="122"/>
      <c r="F177" s="122"/>
      <c r="G177" s="122"/>
    </row>
    <row r="178" spans="1:45" ht="33" customHeight="1" x14ac:dyDescent="0.2">
      <c r="A178" s="30" t="s">
        <v>82</v>
      </c>
      <c r="B178" s="116" t="s">
        <v>219</v>
      </c>
      <c r="C178" s="117"/>
      <c r="D178" s="117"/>
      <c r="E178" s="117"/>
      <c r="F178" s="117"/>
      <c r="G178" s="117"/>
    </row>
    <row r="179" spans="1:45" ht="12.75" x14ac:dyDescent="0.2">
      <c r="A179" s="19" t="s">
        <v>84</v>
      </c>
      <c r="B179" s="118"/>
      <c r="C179" s="119"/>
      <c r="D179" s="119"/>
      <c r="E179" s="119"/>
      <c r="F179" s="119"/>
      <c r="G179" s="119"/>
    </row>
    <row r="180" spans="1:45" ht="12" customHeight="1" x14ac:dyDescent="0.2">
      <c r="A180" s="12"/>
    </row>
    <row r="181" spans="1:45" ht="12" customHeight="1" x14ac:dyDescent="0.25">
      <c r="A181" s="16" t="s">
        <v>66</v>
      </c>
      <c r="B181" s="6">
        <v>3431</v>
      </c>
      <c r="C181" s="7"/>
      <c r="D181" s="7"/>
      <c r="E181" s="7"/>
      <c r="F181" s="29"/>
      <c r="G181" s="29"/>
    </row>
    <row r="182" spans="1:45" ht="12" customHeight="1" x14ac:dyDescent="0.2">
      <c r="A182" s="17" t="s">
        <v>67</v>
      </c>
      <c r="B182" s="2" t="s">
        <v>121</v>
      </c>
      <c r="C182" s="120" t="s">
        <v>69</v>
      </c>
      <c r="D182" s="121"/>
      <c r="F182" s="120" t="s">
        <v>70</v>
      </c>
      <c r="G182" s="121"/>
    </row>
    <row r="183" spans="1:45" ht="12" customHeight="1" x14ac:dyDescent="0.2">
      <c r="A183" s="17"/>
      <c r="C183" s="8" t="s">
        <v>71</v>
      </c>
      <c r="D183" s="8" t="s">
        <v>72</v>
      </c>
      <c r="F183" s="8" t="s">
        <v>73</v>
      </c>
      <c r="G183" s="8" t="s">
        <v>74</v>
      </c>
    </row>
    <row r="184" spans="1:45" ht="12" customHeight="1" x14ac:dyDescent="0.2">
      <c r="A184" s="17"/>
      <c r="B184" s="14" t="s">
        <v>29</v>
      </c>
      <c r="C184" s="20">
        <v>38.448</v>
      </c>
      <c r="D184" s="21">
        <f>C184*C$4</f>
        <v>1422.576</v>
      </c>
      <c r="E184" s="9"/>
      <c r="F184" s="22">
        <v>0.98</v>
      </c>
      <c r="G184" s="26">
        <f>F184*C$4</f>
        <v>36.26</v>
      </c>
    </row>
    <row r="185" spans="1:45" ht="12" customHeight="1" x14ac:dyDescent="0.2">
      <c r="A185" s="17"/>
      <c r="B185" s="14" t="s">
        <v>30</v>
      </c>
      <c r="C185" s="20">
        <v>25.82</v>
      </c>
      <c r="D185" s="21">
        <f>C185*C$5</f>
        <v>1006.98</v>
      </c>
      <c r="E185" s="9"/>
      <c r="F185" s="22">
        <v>0.67</v>
      </c>
      <c r="G185" s="26">
        <f>F185*C$5</f>
        <v>26.130000000000003</v>
      </c>
    </row>
    <row r="186" spans="1:45" ht="12" customHeight="1" x14ac:dyDescent="0.2">
      <c r="A186" s="17"/>
      <c r="B186" s="14" t="s">
        <v>31</v>
      </c>
      <c r="C186" s="20">
        <v>25.82</v>
      </c>
      <c r="D186" s="21">
        <f>C186*C$6</f>
        <v>1006.98</v>
      </c>
      <c r="E186" s="9"/>
      <c r="F186" s="22">
        <v>0.67</v>
      </c>
      <c r="G186" s="26">
        <f>F186*C$6</f>
        <v>26.130000000000003</v>
      </c>
    </row>
    <row r="187" spans="1:45" ht="12" customHeight="1" x14ac:dyDescent="0.2">
      <c r="A187" s="17"/>
      <c r="B187" s="14" t="s">
        <v>32</v>
      </c>
      <c r="C187" s="20">
        <v>38.448</v>
      </c>
      <c r="D187" s="21">
        <f>C187*C$7</f>
        <v>1499.472</v>
      </c>
      <c r="E187" s="9"/>
      <c r="F187" s="22">
        <v>0.98</v>
      </c>
      <c r="G187" s="26">
        <f>F187*C$7</f>
        <v>38.22</v>
      </c>
    </row>
    <row r="188" spans="1:45" ht="12" customHeight="1" x14ac:dyDescent="0.2">
      <c r="A188" s="17"/>
      <c r="B188" s="14" t="s">
        <v>33</v>
      </c>
      <c r="C188" s="20">
        <v>38.448</v>
      </c>
      <c r="D188" s="21">
        <f>C188*C$8</f>
        <v>1499.472</v>
      </c>
      <c r="E188" s="9"/>
      <c r="F188" s="22">
        <v>0.98</v>
      </c>
      <c r="G188" s="26">
        <f>F188*C$8</f>
        <v>38.22</v>
      </c>
    </row>
    <row r="189" spans="1:45" ht="12" customHeight="1" x14ac:dyDescent="0.2">
      <c r="A189" s="17"/>
      <c r="B189" s="15" t="s">
        <v>76</v>
      </c>
      <c r="C189" s="23"/>
      <c r="D189" s="24">
        <f>SUM(D184:D188)</f>
        <v>6435.48</v>
      </c>
      <c r="E189" s="9"/>
      <c r="F189" s="25"/>
      <c r="G189" s="27">
        <f>SUM(G184:G188)</f>
        <v>164.96</v>
      </c>
      <c r="I189" s="10"/>
    </row>
    <row r="190" spans="1:45" ht="17.45" customHeight="1" x14ac:dyDescent="0.2">
      <c r="A190" s="18" t="s">
        <v>77</v>
      </c>
      <c r="B190" s="122" t="s">
        <v>214</v>
      </c>
      <c r="C190" s="122"/>
      <c r="D190" s="122"/>
      <c r="E190" s="122"/>
      <c r="F190" s="122"/>
      <c r="G190" s="122"/>
      <c r="I190" s="2" t="s">
        <v>67</v>
      </c>
    </row>
    <row r="191" spans="1:45" s="44" customFormat="1" ht="12" customHeight="1" x14ac:dyDescent="0.2">
      <c r="A191" s="18" t="s">
        <v>79</v>
      </c>
      <c r="B191" s="118"/>
      <c r="C191" s="119"/>
      <c r="D191" s="119"/>
      <c r="E191" s="119"/>
      <c r="F191" s="119"/>
      <c r="G191" s="119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29.45" customHeight="1" x14ac:dyDescent="0.2">
      <c r="A192" s="30" t="s">
        <v>80</v>
      </c>
      <c r="B192" s="122" t="s">
        <v>142</v>
      </c>
      <c r="C192" s="122"/>
      <c r="D192" s="122"/>
      <c r="E192" s="122"/>
      <c r="F192" s="122"/>
      <c r="G192" s="122"/>
    </row>
    <row r="193" spans="1:11" ht="25.5" x14ac:dyDescent="0.2">
      <c r="A193" s="30" t="s">
        <v>82</v>
      </c>
      <c r="B193" s="116" t="s">
        <v>219</v>
      </c>
      <c r="C193" s="117"/>
      <c r="D193" s="117"/>
      <c r="E193" s="117"/>
      <c r="F193" s="117"/>
      <c r="G193" s="117"/>
    </row>
    <row r="194" spans="1:11" ht="12.75" x14ac:dyDescent="0.2">
      <c r="A194" s="19" t="s">
        <v>84</v>
      </c>
      <c r="B194" s="118" t="s">
        <v>203</v>
      </c>
      <c r="C194" s="119"/>
      <c r="D194" s="119"/>
      <c r="E194" s="119"/>
      <c r="F194" s="119"/>
      <c r="G194" s="119"/>
    </row>
    <row r="195" spans="1:11" ht="12" customHeight="1" x14ac:dyDescent="0.2">
      <c r="A195" s="73"/>
      <c r="B195" s="67"/>
      <c r="C195" s="68"/>
      <c r="D195" s="68"/>
      <c r="E195" s="68"/>
      <c r="F195" s="68"/>
      <c r="G195" s="68"/>
    </row>
    <row r="196" spans="1:11" ht="12" customHeight="1" x14ac:dyDescent="0.25">
      <c r="A196" s="16" t="s">
        <v>66</v>
      </c>
      <c r="B196" s="6">
        <v>3571</v>
      </c>
      <c r="C196" s="7"/>
      <c r="D196" s="7"/>
      <c r="E196" s="7"/>
      <c r="F196" s="29"/>
      <c r="G196" s="29"/>
    </row>
    <row r="197" spans="1:11" ht="12" customHeight="1" x14ac:dyDescent="0.2">
      <c r="A197" s="17" t="s">
        <v>67</v>
      </c>
      <c r="B197" s="2" t="s">
        <v>122</v>
      </c>
      <c r="C197" s="120" t="s">
        <v>69</v>
      </c>
      <c r="D197" s="121"/>
      <c r="F197" s="120" t="s">
        <v>70</v>
      </c>
      <c r="G197" s="121"/>
    </row>
    <row r="198" spans="1:11" ht="12" customHeight="1" x14ac:dyDescent="0.2">
      <c r="A198" s="17"/>
      <c r="C198" s="8" t="s">
        <v>71</v>
      </c>
      <c r="D198" s="8" t="s">
        <v>72</v>
      </c>
      <c r="F198" s="8" t="s">
        <v>73</v>
      </c>
      <c r="G198" s="8" t="s">
        <v>74</v>
      </c>
    </row>
    <row r="199" spans="1:11" ht="12" customHeight="1" x14ac:dyDescent="0.2">
      <c r="A199" s="17"/>
      <c r="B199" s="14" t="s">
        <v>29</v>
      </c>
      <c r="C199" s="20">
        <v>45.624000000000002</v>
      </c>
      <c r="D199" s="21">
        <f>C199*C4</f>
        <v>1688.0880000000002</v>
      </c>
      <c r="E199" s="9"/>
      <c r="F199" s="22">
        <v>1.28</v>
      </c>
      <c r="G199" s="26">
        <f>F199*C4</f>
        <v>47.36</v>
      </c>
    </row>
    <row r="200" spans="1:11" ht="12" customHeight="1" x14ac:dyDescent="0.2">
      <c r="A200" s="17"/>
      <c r="B200" s="14" t="s">
        <v>30</v>
      </c>
      <c r="C200" s="20">
        <v>45.624000000000002</v>
      </c>
      <c r="D200" s="21">
        <f>C200*C5</f>
        <v>1779.336</v>
      </c>
      <c r="E200" s="9"/>
      <c r="F200" s="22">
        <v>1.28</v>
      </c>
      <c r="G200" s="26">
        <f>F200*C5</f>
        <v>49.92</v>
      </c>
      <c r="J200" s="43"/>
      <c r="K200" s="35"/>
    </row>
    <row r="201" spans="1:11" ht="12" customHeight="1" x14ac:dyDescent="0.2">
      <c r="A201" s="17"/>
      <c r="B201" s="14" t="s">
        <v>31</v>
      </c>
      <c r="C201" s="20">
        <v>45.624000000000002</v>
      </c>
      <c r="D201" s="21">
        <f>C201*C6</f>
        <v>1779.336</v>
      </c>
      <c r="E201" s="9"/>
      <c r="F201" s="22">
        <v>1.28</v>
      </c>
      <c r="G201" s="26">
        <f>F201*C6</f>
        <v>49.92</v>
      </c>
    </row>
    <row r="202" spans="1:11" ht="12" customHeight="1" x14ac:dyDescent="0.2">
      <c r="A202" s="17"/>
      <c r="B202" s="14" t="s">
        <v>32</v>
      </c>
      <c r="C202" s="20">
        <v>45.624000000000002</v>
      </c>
      <c r="D202" s="21">
        <f>C202*C7</f>
        <v>1779.336</v>
      </c>
      <c r="E202" s="9"/>
      <c r="F202" s="22">
        <v>1.28</v>
      </c>
      <c r="G202" s="26">
        <f>F202*C7</f>
        <v>49.92</v>
      </c>
    </row>
    <row r="203" spans="1:11" ht="12" customHeight="1" x14ac:dyDescent="0.2">
      <c r="A203" s="17"/>
      <c r="B203" s="14" t="s">
        <v>33</v>
      </c>
      <c r="C203" s="20">
        <v>45.624000000000002</v>
      </c>
      <c r="D203" s="21">
        <f>C203*C8</f>
        <v>1779.336</v>
      </c>
      <c r="E203" s="9"/>
      <c r="F203" s="22">
        <v>1.28</v>
      </c>
      <c r="G203" s="26">
        <f>F203*C8</f>
        <v>49.92</v>
      </c>
    </row>
    <row r="204" spans="1:11" ht="12" customHeight="1" x14ac:dyDescent="0.2">
      <c r="A204" s="17"/>
      <c r="B204" s="15" t="s">
        <v>76</v>
      </c>
      <c r="C204" s="23"/>
      <c r="D204" s="24">
        <f>SUM(D199:D203)</f>
        <v>8805.4320000000007</v>
      </c>
      <c r="E204" s="9"/>
      <c r="F204" s="25"/>
      <c r="G204" s="27">
        <f>SUM(G199:G203)</f>
        <v>247.04000000000002</v>
      </c>
    </row>
    <row r="205" spans="1:11" ht="16.5" customHeight="1" x14ac:dyDescent="0.2">
      <c r="A205" s="18" t="s">
        <v>77</v>
      </c>
      <c r="B205" s="122" t="s">
        <v>215</v>
      </c>
      <c r="C205" s="122"/>
      <c r="D205" s="122"/>
      <c r="E205" s="122"/>
      <c r="F205" s="122"/>
      <c r="G205" s="122"/>
    </row>
    <row r="206" spans="1:11" ht="12" customHeight="1" x14ac:dyDescent="0.2">
      <c r="A206" s="18" t="s">
        <v>79</v>
      </c>
      <c r="B206" s="118"/>
      <c r="C206" s="119"/>
      <c r="D206" s="119"/>
      <c r="E206" s="119"/>
      <c r="F206" s="119"/>
      <c r="G206" s="119"/>
    </row>
    <row r="207" spans="1:11" ht="29.45" customHeight="1" x14ac:dyDescent="0.2">
      <c r="A207" s="30" t="s">
        <v>80</v>
      </c>
      <c r="B207" s="122" t="s">
        <v>142</v>
      </c>
      <c r="C207" s="122"/>
      <c r="D207" s="122"/>
      <c r="E207" s="122"/>
      <c r="F207" s="122"/>
      <c r="G207" s="122"/>
    </row>
    <row r="208" spans="1:11" ht="25.5" x14ac:dyDescent="0.2">
      <c r="A208" s="30" t="s">
        <v>82</v>
      </c>
      <c r="B208" s="116" t="s">
        <v>219</v>
      </c>
      <c r="C208" s="117"/>
      <c r="D208" s="117"/>
      <c r="E208" s="117"/>
      <c r="F208" s="117"/>
      <c r="G208" s="117"/>
    </row>
    <row r="209" spans="1:9" ht="12" customHeight="1" x14ac:dyDescent="0.2">
      <c r="A209" s="19" t="s">
        <v>84</v>
      </c>
      <c r="B209" s="133"/>
      <c r="C209" s="133"/>
      <c r="D209" s="133"/>
      <c r="E209" s="133"/>
      <c r="F209" s="133"/>
      <c r="G209" s="133"/>
    </row>
    <row r="210" spans="1:9" ht="12" customHeight="1" x14ac:dyDescent="0.2">
      <c r="A210" s="12"/>
    </row>
    <row r="211" spans="1:9" ht="12" customHeight="1" x14ac:dyDescent="0.25">
      <c r="A211" s="16" t="s">
        <v>66</v>
      </c>
      <c r="B211" s="6">
        <v>3575</v>
      </c>
      <c r="C211" s="7"/>
      <c r="D211" s="7"/>
      <c r="E211" s="7"/>
      <c r="F211" s="29"/>
      <c r="G211" s="29"/>
    </row>
    <row r="212" spans="1:9" ht="12" customHeight="1" x14ac:dyDescent="0.2">
      <c r="A212" s="17" t="s">
        <v>67</v>
      </c>
      <c r="B212" s="2" t="s">
        <v>123</v>
      </c>
      <c r="C212" s="120" t="s">
        <v>69</v>
      </c>
      <c r="D212" s="121"/>
      <c r="F212" s="120" t="s">
        <v>70</v>
      </c>
      <c r="G212" s="121"/>
    </row>
    <row r="213" spans="1:9" ht="12" customHeight="1" x14ac:dyDescent="0.2">
      <c r="A213" s="17"/>
      <c r="C213" s="8" t="s">
        <v>71</v>
      </c>
      <c r="D213" s="8" t="s">
        <v>72</v>
      </c>
      <c r="F213" s="8" t="s">
        <v>73</v>
      </c>
      <c r="G213" s="8" t="s">
        <v>74</v>
      </c>
    </row>
    <row r="214" spans="1:9" ht="12" customHeight="1" x14ac:dyDescent="0.2">
      <c r="A214" s="17"/>
      <c r="B214" s="14" t="s">
        <v>29</v>
      </c>
      <c r="C214" s="20">
        <v>79.992999999999995</v>
      </c>
      <c r="D214" s="21">
        <f>C214*C$4</f>
        <v>2959.741</v>
      </c>
      <c r="E214" s="9"/>
      <c r="F214" s="22">
        <v>1.83</v>
      </c>
      <c r="G214" s="26">
        <f>F214*C$4</f>
        <v>67.710000000000008</v>
      </c>
    </row>
    <row r="215" spans="1:9" ht="12" customHeight="1" x14ac:dyDescent="0.2">
      <c r="A215" s="17"/>
      <c r="B215" s="14" t="s">
        <v>30</v>
      </c>
      <c r="C215" s="20">
        <v>79.992999999999995</v>
      </c>
      <c r="D215" s="21">
        <f>C215*C$5</f>
        <v>3119.7269999999999</v>
      </c>
      <c r="E215" s="9"/>
      <c r="F215" s="22">
        <v>1.83</v>
      </c>
      <c r="G215" s="26">
        <f>F215*C$5</f>
        <v>71.37</v>
      </c>
    </row>
    <row r="216" spans="1:9" ht="12" customHeight="1" x14ac:dyDescent="0.2">
      <c r="A216" s="17"/>
      <c r="B216" s="14" t="s">
        <v>31</v>
      </c>
      <c r="C216" s="20">
        <v>79.992999999999995</v>
      </c>
      <c r="D216" s="21">
        <f>C216*C$6</f>
        <v>3119.7269999999999</v>
      </c>
      <c r="E216" s="9"/>
      <c r="F216" s="22">
        <v>1.83</v>
      </c>
      <c r="G216" s="26">
        <f>F216*C$6</f>
        <v>71.37</v>
      </c>
    </row>
    <row r="217" spans="1:9" ht="12" customHeight="1" x14ac:dyDescent="0.2">
      <c r="A217" s="17"/>
      <c r="B217" s="14" t="s">
        <v>32</v>
      </c>
      <c r="C217" s="20">
        <v>79.992999999999995</v>
      </c>
      <c r="D217" s="21">
        <f>C217*C$7</f>
        <v>3119.7269999999999</v>
      </c>
      <c r="E217" s="9"/>
      <c r="F217" s="22">
        <v>1.83</v>
      </c>
      <c r="G217" s="26">
        <f>F217*C$7</f>
        <v>71.37</v>
      </c>
    </row>
    <row r="218" spans="1:9" ht="12" customHeight="1" x14ac:dyDescent="0.2">
      <c r="A218" s="17"/>
      <c r="B218" s="14" t="s">
        <v>33</v>
      </c>
      <c r="C218" s="20">
        <v>79.992999999999995</v>
      </c>
      <c r="D218" s="21">
        <f>C218*C$8</f>
        <v>3119.7269999999999</v>
      </c>
      <c r="E218" s="9"/>
      <c r="F218" s="22">
        <v>1.83</v>
      </c>
      <c r="G218" s="26">
        <f>F218*C$8</f>
        <v>71.37</v>
      </c>
    </row>
    <row r="219" spans="1:9" ht="12" customHeight="1" x14ac:dyDescent="0.2">
      <c r="A219" s="17"/>
      <c r="B219" s="15" t="s">
        <v>76</v>
      </c>
      <c r="C219" s="23"/>
      <c r="D219" s="24">
        <f>SUM(D214:D218)</f>
        <v>15438.648999999998</v>
      </c>
      <c r="E219" s="9"/>
      <c r="F219" s="25"/>
      <c r="G219" s="27">
        <f>SUM(G214:G218)</f>
        <v>353.19000000000005</v>
      </c>
      <c r="I219" s="10"/>
    </row>
    <row r="220" spans="1:9" ht="12.75" customHeight="1" x14ac:dyDescent="0.2">
      <c r="A220" s="18" t="s">
        <v>77</v>
      </c>
      <c r="B220" s="122" t="s">
        <v>220</v>
      </c>
      <c r="C220" s="122"/>
      <c r="D220" s="122"/>
      <c r="E220" s="122"/>
      <c r="F220" s="122"/>
      <c r="G220" s="122"/>
    </row>
    <row r="221" spans="1:9" ht="12" customHeight="1" x14ac:dyDescent="0.2">
      <c r="A221" s="18" t="s">
        <v>79</v>
      </c>
      <c r="B221" s="118"/>
      <c r="C221" s="119"/>
      <c r="D221" s="119"/>
      <c r="E221" s="119"/>
      <c r="F221" s="119"/>
      <c r="G221" s="119"/>
    </row>
    <row r="222" spans="1:9" ht="28.35" customHeight="1" x14ac:dyDescent="0.2">
      <c r="A222" s="30" t="s">
        <v>80</v>
      </c>
      <c r="B222" s="122" t="s">
        <v>142</v>
      </c>
      <c r="C222" s="122"/>
      <c r="D222" s="122"/>
      <c r="E222" s="122"/>
      <c r="F222" s="122"/>
      <c r="G222" s="122"/>
    </row>
    <row r="223" spans="1:9" ht="24.75" customHeight="1" x14ac:dyDescent="0.2">
      <c r="A223" s="30" t="s">
        <v>82</v>
      </c>
      <c r="B223" s="116" t="s">
        <v>219</v>
      </c>
      <c r="C223" s="117"/>
      <c r="D223" s="117"/>
      <c r="E223" s="117"/>
      <c r="F223" s="117"/>
      <c r="G223" s="117"/>
    </row>
    <row r="224" spans="1:9" ht="12" customHeight="1" x14ac:dyDescent="0.2">
      <c r="A224" s="19" t="s">
        <v>84</v>
      </c>
      <c r="B224" s="118"/>
      <c r="C224" s="119"/>
      <c r="D224" s="119"/>
      <c r="E224" s="119"/>
      <c r="F224" s="119"/>
      <c r="G224" s="119"/>
    </row>
    <row r="225" spans="1:9" ht="12" customHeight="1" x14ac:dyDescent="0.2">
      <c r="A225" s="12"/>
    </row>
    <row r="226" spans="1:9" ht="12" customHeight="1" x14ac:dyDescent="0.25">
      <c r="A226" s="16" t="s">
        <v>66</v>
      </c>
      <c r="B226" s="6">
        <v>3773</v>
      </c>
      <c r="C226" s="7"/>
      <c r="D226" s="7"/>
      <c r="E226" s="7"/>
      <c r="F226" s="29"/>
      <c r="G226" s="29"/>
    </row>
    <row r="227" spans="1:9" ht="12" customHeight="1" x14ac:dyDescent="0.2">
      <c r="A227" s="17" t="s">
        <v>67</v>
      </c>
      <c r="B227" s="2" t="s">
        <v>124</v>
      </c>
      <c r="C227" s="120" t="s">
        <v>69</v>
      </c>
      <c r="D227" s="121"/>
      <c r="F227" s="120" t="s">
        <v>70</v>
      </c>
      <c r="G227" s="121"/>
    </row>
    <row r="228" spans="1:9" ht="12" customHeight="1" x14ac:dyDescent="0.2">
      <c r="A228" s="17"/>
      <c r="C228" s="8" t="s">
        <v>71</v>
      </c>
      <c r="D228" s="8" t="s">
        <v>72</v>
      </c>
      <c r="F228" s="8" t="s">
        <v>73</v>
      </c>
      <c r="G228" s="8" t="s">
        <v>74</v>
      </c>
    </row>
    <row r="229" spans="1:9" ht="12" customHeight="1" x14ac:dyDescent="0.2">
      <c r="A229" s="17"/>
      <c r="B229" s="14" t="s">
        <v>29</v>
      </c>
      <c r="C229" s="20">
        <v>100.64400000000001</v>
      </c>
      <c r="D229" s="21">
        <f>C229*C$4</f>
        <v>3723.8280000000004</v>
      </c>
      <c r="E229" s="9"/>
      <c r="F229" s="22">
        <v>2.0699999999999998</v>
      </c>
      <c r="G229" s="26">
        <f>F229*C$4</f>
        <v>76.589999999999989</v>
      </c>
    </row>
    <row r="230" spans="1:9" ht="12" customHeight="1" x14ac:dyDescent="0.2">
      <c r="A230" s="17"/>
      <c r="B230" s="14" t="s">
        <v>30</v>
      </c>
      <c r="C230" s="20">
        <v>100.64400000000001</v>
      </c>
      <c r="D230" s="21">
        <f>C230*C$5</f>
        <v>3925.116</v>
      </c>
      <c r="E230" s="9"/>
      <c r="F230" s="22">
        <v>2.0699999999999998</v>
      </c>
      <c r="G230" s="26">
        <f>F230*C$5</f>
        <v>80.72999999999999</v>
      </c>
    </row>
    <row r="231" spans="1:9" ht="12" customHeight="1" x14ac:dyDescent="0.2">
      <c r="A231" s="17"/>
      <c r="B231" s="14" t="s">
        <v>31</v>
      </c>
      <c r="C231" s="20">
        <v>100.64400000000001</v>
      </c>
      <c r="D231" s="21">
        <f>C231*C$6</f>
        <v>3925.116</v>
      </c>
      <c r="E231" s="9"/>
      <c r="F231" s="22">
        <v>2.0699999999999998</v>
      </c>
      <c r="G231" s="26">
        <f>F231*C$6</f>
        <v>80.72999999999999</v>
      </c>
    </row>
    <row r="232" spans="1:9" ht="12" customHeight="1" x14ac:dyDescent="0.2">
      <c r="A232" s="17"/>
      <c r="B232" s="14" t="s">
        <v>32</v>
      </c>
      <c r="C232" s="20">
        <v>100.64400000000001</v>
      </c>
      <c r="D232" s="21">
        <f>C232*C$7</f>
        <v>3925.116</v>
      </c>
      <c r="E232" s="9"/>
      <c r="F232" s="22">
        <v>2.0699999999999998</v>
      </c>
      <c r="G232" s="26">
        <f>F232*C$7</f>
        <v>80.72999999999999</v>
      </c>
    </row>
    <row r="233" spans="1:9" ht="12" customHeight="1" x14ac:dyDescent="0.2">
      <c r="A233" s="17"/>
      <c r="B233" s="14" t="s">
        <v>33</v>
      </c>
      <c r="C233" s="20">
        <v>100.64400000000001</v>
      </c>
      <c r="D233" s="21">
        <f>C233*C$8</f>
        <v>3925.116</v>
      </c>
      <c r="E233" s="9"/>
      <c r="F233" s="22">
        <v>2.0699999999999998</v>
      </c>
      <c r="G233" s="26">
        <f>F233*C$8</f>
        <v>80.72999999999999</v>
      </c>
    </row>
    <row r="234" spans="1:9" ht="12" customHeight="1" x14ac:dyDescent="0.2">
      <c r="A234" s="17"/>
      <c r="B234" s="15" t="s">
        <v>76</v>
      </c>
      <c r="C234" s="23"/>
      <c r="D234" s="24">
        <f>SUM(D229:D233)</f>
        <v>19424.292000000001</v>
      </c>
      <c r="E234" s="9"/>
      <c r="F234" s="25"/>
      <c r="G234" s="27">
        <f>SUM(G229:G233)</f>
        <v>399.51</v>
      </c>
      <c r="I234" s="10"/>
    </row>
    <row r="235" spans="1:9" ht="16.5" customHeight="1" x14ac:dyDescent="0.2">
      <c r="A235" s="18" t="s">
        <v>77</v>
      </c>
      <c r="B235" s="122" t="s">
        <v>216</v>
      </c>
      <c r="C235" s="122"/>
      <c r="D235" s="122"/>
      <c r="E235" s="122"/>
      <c r="F235" s="122"/>
      <c r="G235" s="122"/>
      <c r="I235" s="2" t="s">
        <v>67</v>
      </c>
    </row>
    <row r="236" spans="1:9" ht="12" customHeight="1" x14ac:dyDescent="0.2">
      <c r="A236" s="18" t="s">
        <v>79</v>
      </c>
      <c r="B236" s="118"/>
      <c r="C236" s="119"/>
      <c r="D236" s="119"/>
      <c r="E236" s="119"/>
      <c r="F236" s="119"/>
      <c r="G236" s="119"/>
    </row>
    <row r="237" spans="1:9" ht="26.45" customHeight="1" x14ac:dyDescent="0.2">
      <c r="A237" s="30" t="s">
        <v>80</v>
      </c>
      <c r="B237" s="122" t="s">
        <v>142</v>
      </c>
      <c r="C237" s="122"/>
      <c r="D237" s="122"/>
      <c r="E237" s="122"/>
      <c r="F237" s="122"/>
      <c r="G237" s="122"/>
    </row>
    <row r="238" spans="1:9" ht="28.5" customHeight="1" x14ac:dyDescent="0.2">
      <c r="A238" s="30" t="s">
        <v>82</v>
      </c>
      <c r="B238" s="116" t="s">
        <v>219</v>
      </c>
      <c r="C238" s="117"/>
      <c r="D238" s="117"/>
      <c r="E238" s="117"/>
      <c r="F238" s="117"/>
      <c r="G238" s="117"/>
    </row>
    <row r="239" spans="1:9" ht="15.6" customHeight="1" x14ac:dyDescent="0.2">
      <c r="A239" s="19" t="s">
        <v>84</v>
      </c>
      <c r="B239" s="118" t="s">
        <v>125</v>
      </c>
      <c r="C239" s="119"/>
      <c r="D239" s="119"/>
      <c r="E239" s="119"/>
      <c r="F239" s="119"/>
      <c r="G239" s="119"/>
    </row>
    <row r="240" spans="1:9" ht="12" customHeight="1" x14ac:dyDescent="0.2">
      <c r="A240" s="12"/>
    </row>
    <row r="241" spans="1:10" ht="12" customHeight="1" x14ac:dyDescent="0.25">
      <c r="A241" s="16" t="s">
        <v>66</v>
      </c>
      <c r="B241" s="6">
        <v>3833</v>
      </c>
      <c r="C241" s="7"/>
      <c r="D241" s="7"/>
      <c r="E241" s="7"/>
      <c r="F241" s="29"/>
      <c r="G241" s="29"/>
    </row>
    <row r="242" spans="1:10" ht="12" customHeight="1" x14ac:dyDescent="0.2">
      <c r="A242" s="17" t="s">
        <v>67</v>
      </c>
      <c r="B242" s="2" t="s">
        <v>126</v>
      </c>
      <c r="C242" s="120" t="s">
        <v>69</v>
      </c>
      <c r="D242" s="121"/>
      <c r="F242" s="120" t="s">
        <v>70</v>
      </c>
      <c r="G242" s="121"/>
    </row>
    <row r="243" spans="1:10" ht="12" customHeight="1" x14ac:dyDescent="0.2">
      <c r="A243" s="17"/>
      <c r="C243" s="8" t="s">
        <v>71</v>
      </c>
      <c r="D243" s="8" t="s">
        <v>72</v>
      </c>
      <c r="F243" s="8" t="s">
        <v>73</v>
      </c>
      <c r="G243" s="8" t="s">
        <v>74</v>
      </c>
    </row>
    <row r="244" spans="1:10" ht="12" customHeight="1" x14ac:dyDescent="0.2">
      <c r="A244" s="17"/>
      <c r="B244" s="14" t="s">
        <v>29</v>
      </c>
      <c r="C244" s="20">
        <v>146.63900000000001</v>
      </c>
      <c r="D244" s="21">
        <f>C244*C$4</f>
        <v>5425.643</v>
      </c>
      <c r="E244" s="9"/>
      <c r="F244" s="63">
        <v>3.7</v>
      </c>
      <c r="G244" s="26">
        <f>F244*C$4</f>
        <v>136.9</v>
      </c>
      <c r="I244" s="43"/>
      <c r="J244" s="10"/>
    </row>
    <row r="245" spans="1:10" ht="12" customHeight="1" x14ac:dyDescent="0.2">
      <c r="A245" s="17"/>
      <c r="B245" s="14" t="s">
        <v>30</v>
      </c>
      <c r="C245" s="20">
        <v>133.44399999999999</v>
      </c>
      <c r="D245" s="21">
        <f>C245*C$5</f>
        <v>5204.3159999999998</v>
      </c>
      <c r="E245" s="9"/>
      <c r="F245" s="63">
        <v>3.33</v>
      </c>
      <c r="G245" s="26">
        <f>F245*C$5</f>
        <v>129.87</v>
      </c>
    </row>
    <row r="246" spans="1:10" ht="12" customHeight="1" x14ac:dyDescent="0.2">
      <c r="A246" s="17"/>
      <c r="B246" s="14" t="s">
        <v>31</v>
      </c>
      <c r="C246" s="20">
        <v>134.88999999999999</v>
      </c>
      <c r="D246" s="21">
        <f>C246*C$6</f>
        <v>5260.7099999999991</v>
      </c>
      <c r="E246" s="9"/>
      <c r="F246" s="63">
        <v>3.42</v>
      </c>
      <c r="G246" s="26">
        <f>F246*C$6</f>
        <v>133.38</v>
      </c>
    </row>
    <row r="247" spans="1:10" ht="12" customHeight="1" x14ac:dyDescent="0.2">
      <c r="A247" s="17"/>
      <c r="B247" s="14" t="s">
        <v>32</v>
      </c>
      <c r="C247" s="20">
        <v>138.583</v>
      </c>
      <c r="D247" s="21">
        <f>C247*C$7</f>
        <v>5404.7370000000001</v>
      </c>
      <c r="E247" s="9"/>
      <c r="F247" s="63">
        <v>3.53</v>
      </c>
      <c r="G247" s="26">
        <f>F247*C$7</f>
        <v>137.66999999999999</v>
      </c>
    </row>
    <row r="248" spans="1:10" ht="12" customHeight="1" x14ac:dyDescent="0.2">
      <c r="A248" s="17"/>
      <c r="B248" s="14" t="s">
        <v>33</v>
      </c>
      <c r="C248" s="20">
        <v>134.88999999999999</v>
      </c>
      <c r="D248" s="21">
        <f>C248*C$8</f>
        <v>5260.7099999999991</v>
      </c>
      <c r="E248" s="9"/>
      <c r="F248" s="63">
        <v>3.42</v>
      </c>
      <c r="G248" s="26">
        <f>F248*C$8</f>
        <v>133.38</v>
      </c>
    </row>
    <row r="249" spans="1:10" ht="12" customHeight="1" x14ac:dyDescent="0.2">
      <c r="A249" s="17"/>
      <c r="B249" s="15" t="s">
        <v>76</v>
      </c>
      <c r="C249" s="23"/>
      <c r="D249" s="24">
        <f>SUM(D244:D248)</f>
        <v>26556.115999999998</v>
      </c>
      <c r="E249" s="9"/>
      <c r="F249" s="25"/>
      <c r="G249" s="27">
        <f>SUM(G244:G248)</f>
        <v>671.19999999999993</v>
      </c>
      <c r="I249" s="10"/>
    </row>
    <row r="250" spans="1:10" ht="17.25" customHeight="1" x14ac:dyDescent="0.2">
      <c r="A250" s="18" t="s">
        <v>77</v>
      </c>
      <c r="B250" s="122" t="s">
        <v>270</v>
      </c>
      <c r="C250" s="122"/>
      <c r="D250" s="122"/>
      <c r="E250" s="122"/>
      <c r="F250" s="122"/>
      <c r="G250" s="122"/>
    </row>
    <row r="251" spans="1:10" ht="12" customHeight="1" x14ac:dyDescent="0.2">
      <c r="A251" s="18" t="s">
        <v>79</v>
      </c>
      <c r="B251" s="118"/>
      <c r="C251" s="119"/>
      <c r="D251" s="119"/>
      <c r="E251" s="119"/>
      <c r="F251" s="119"/>
      <c r="G251" s="119"/>
    </row>
    <row r="252" spans="1:10" ht="25.5" x14ac:dyDescent="0.2">
      <c r="A252" s="30" t="s">
        <v>80</v>
      </c>
      <c r="B252" s="122" t="s">
        <v>142</v>
      </c>
      <c r="C252" s="122"/>
      <c r="D252" s="122"/>
      <c r="E252" s="122"/>
      <c r="F252" s="122"/>
      <c r="G252" s="122"/>
    </row>
    <row r="253" spans="1:10" ht="29.25" customHeight="1" x14ac:dyDescent="0.2">
      <c r="A253" s="30" t="s">
        <v>82</v>
      </c>
      <c r="B253" s="116" t="s">
        <v>219</v>
      </c>
      <c r="C253" s="117"/>
      <c r="D253" s="117"/>
      <c r="E253" s="117"/>
      <c r="F253" s="117"/>
      <c r="G253" s="117"/>
    </row>
    <row r="254" spans="1:10" ht="12" customHeight="1" x14ac:dyDescent="0.2">
      <c r="A254" s="19" t="s">
        <v>84</v>
      </c>
      <c r="B254" s="118"/>
      <c r="C254" s="119"/>
      <c r="D254" s="119"/>
      <c r="E254" s="119"/>
      <c r="F254" s="119"/>
      <c r="G254" s="119"/>
    </row>
    <row r="255" spans="1:10" ht="12" customHeight="1" x14ac:dyDescent="0.2">
      <c r="A255" s="12"/>
    </row>
    <row r="256" spans="1:10" ht="12" customHeight="1" x14ac:dyDescent="0.25">
      <c r="A256" s="16" t="s">
        <v>66</v>
      </c>
      <c r="B256" s="6">
        <v>3834</v>
      </c>
      <c r="C256" s="7"/>
      <c r="D256" s="7"/>
      <c r="E256" s="7"/>
      <c r="F256" s="29"/>
      <c r="G256" s="29"/>
    </row>
    <row r="257" spans="1:11" ht="12" customHeight="1" x14ac:dyDescent="0.2">
      <c r="A257" s="17" t="s">
        <v>67</v>
      </c>
      <c r="B257" s="2" t="s">
        <v>127</v>
      </c>
      <c r="C257" s="120" t="s">
        <v>69</v>
      </c>
      <c r="D257" s="121"/>
      <c r="F257" s="120" t="s">
        <v>70</v>
      </c>
      <c r="G257" s="121"/>
    </row>
    <row r="258" spans="1:11" ht="12" customHeight="1" x14ac:dyDescent="0.2">
      <c r="A258" s="17"/>
      <c r="C258" s="8" t="s">
        <v>71</v>
      </c>
      <c r="D258" s="8" t="s">
        <v>72</v>
      </c>
      <c r="F258" s="8" t="s">
        <v>73</v>
      </c>
      <c r="G258" s="8" t="s">
        <v>74</v>
      </c>
    </row>
    <row r="259" spans="1:11" ht="12" customHeight="1" x14ac:dyDescent="0.2">
      <c r="A259" s="17"/>
      <c r="B259" s="14" t="s">
        <v>29</v>
      </c>
      <c r="C259" s="20">
        <v>41.613</v>
      </c>
      <c r="D259" s="21">
        <f>C259*C$4</f>
        <v>1539.681</v>
      </c>
      <c r="E259" s="9"/>
      <c r="F259" s="22">
        <v>1.1499999999999999</v>
      </c>
      <c r="G259" s="26">
        <f>F259*C$4</f>
        <v>42.55</v>
      </c>
      <c r="J259" s="43"/>
      <c r="K259" s="35"/>
    </row>
    <row r="260" spans="1:11" ht="12" customHeight="1" x14ac:dyDescent="0.2">
      <c r="A260" s="17"/>
      <c r="B260" s="14" t="s">
        <v>30</v>
      </c>
      <c r="C260" s="20">
        <v>41.613</v>
      </c>
      <c r="D260" s="21">
        <f>C260*C$5</f>
        <v>1622.9069999999999</v>
      </c>
      <c r="E260" s="9"/>
      <c r="F260" s="22">
        <v>1.1499999999999999</v>
      </c>
      <c r="G260" s="26">
        <f>F260*C$5</f>
        <v>44.849999999999994</v>
      </c>
    </row>
    <row r="261" spans="1:11" ht="12" customHeight="1" x14ac:dyDescent="0.2">
      <c r="A261" s="17"/>
      <c r="B261" s="14" t="s">
        <v>31</v>
      </c>
      <c r="C261" s="20">
        <v>41.613</v>
      </c>
      <c r="D261" s="21">
        <f>C261*C$6</f>
        <v>1622.9069999999999</v>
      </c>
      <c r="E261" s="9"/>
      <c r="F261" s="22">
        <v>1.1499999999999999</v>
      </c>
      <c r="G261" s="26">
        <f>F261*C$6</f>
        <v>44.849999999999994</v>
      </c>
    </row>
    <row r="262" spans="1:11" ht="12" customHeight="1" x14ac:dyDescent="0.2">
      <c r="A262" s="17"/>
      <c r="B262" s="14" t="s">
        <v>32</v>
      </c>
      <c r="C262" s="20">
        <v>41.613</v>
      </c>
      <c r="D262" s="21">
        <f>C262*C$7</f>
        <v>1622.9069999999999</v>
      </c>
      <c r="E262" s="9"/>
      <c r="F262" s="22">
        <v>1.1499999999999999</v>
      </c>
      <c r="G262" s="26">
        <f>F262*C$7</f>
        <v>44.849999999999994</v>
      </c>
    </row>
    <row r="263" spans="1:11" ht="12" customHeight="1" x14ac:dyDescent="0.2">
      <c r="A263" s="17"/>
      <c r="B263" s="14" t="s">
        <v>33</v>
      </c>
      <c r="C263" s="20">
        <v>41.613</v>
      </c>
      <c r="D263" s="21">
        <f>C263*C$8</f>
        <v>1622.9069999999999</v>
      </c>
      <c r="E263" s="9"/>
      <c r="F263" s="22">
        <v>1.1499999999999999</v>
      </c>
      <c r="G263" s="26">
        <f>F263*C$8</f>
        <v>44.849999999999994</v>
      </c>
    </row>
    <row r="264" spans="1:11" ht="12" customHeight="1" x14ac:dyDescent="0.2">
      <c r="A264" s="17"/>
      <c r="B264" s="15" t="s">
        <v>76</v>
      </c>
      <c r="C264" s="23"/>
      <c r="D264" s="24">
        <f>SUM(D259:D263)</f>
        <v>8031.3090000000002</v>
      </c>
      <c r="E264" s="9"/>
      <c r="F264" s="25"/>
      <c r="G264" s="27">
        <f>SUM(G259:G263)</f>
        <v>221.95</v>
      </c>
      <c r="I264" s="10"/>
    </row>
    <row r="265" spans="1:11" ht="13.9" customHeight="1" x14ac:dyDescent="0.2">
      <c r="A265" s="18" t="s">
        <v>77</v>
      </c>
      <c r="B265" s="122" t="s">
        <v>218</v>
      </c>
      <c r="C265" s="122"/>
      <c r="D265" s="122"/>
      <c r="E265" s="122"/>
      <c r="F265" s="122"/>
      <c r="G265" s="122"/>
    </row>
    <row r="266" spans="1:11" ht="12" customHeight="1" x14ac:dyDescent="0.2">
      <c r="A266" s="18" t="s">
        <v>79</v>
      </c>
      <c r="B266" s="118"/>
      <c r="C266" s="119"/>
      <c r="D266" s="119"/>
      <c r="E266" s="119"/>
      <c r="F266" s="119"/>
      <c r="G266" s="119"/>
    </row>
    <row r="267" spans="1:11" ht="27.6" customHeight="1" x14ac:dyDescent="0.2">
      <c r="A267" s="30" t="s">
        <v>80</v>
      </c>
      <c r="B267" s="122" t="s">
        <v>142</v>
      </c>
      <c r="C267" s="122"/>
      <c r="D267" s="122"/>
      <c r="E267" s="122"/>
      <c r="F267" s="122"/>
      <c r="G267" s="122"/>
    </row>
    <row r="268" spans="1:11" ht="33" customHeight="1" x14ac:dyDescent="0.2">
      <c r="A268" s="30" t="s">
        <v>82</v>
      </c>
      <c r="B268" s="116" t="s">
        <v>219</v>
      </c>
      <c r="C268" s="117"/>
      <c r="D268" s="117"/>
      <c r="E268" s="117"/>
      <c r="F268" s="117"/>
      <c r="G268" s="117"/>
    </row>
    <row r="269" spans="1:11" ht="12" customHeight="1" x14ac:dyDescent="0.2">
      <c r="A269" s="19" t="s">
        <v>84</v>
      </c>
      <c r="B269" s="118"/>
      <c r="C269" s="119"/>
      <c r="D269" s="119"/>
      <c r="E269" s="119"/>
      <c r="F269" s="119"/>
      <c r="G269" s="119"/>
    </row>
    <row r="270" spans="1:11" ht="12" customHeight="1" x14ac:dyDescent="0.2">
      <c r="A270" s="12"/>
    </row>
    <row r="271" spans="1:11" ht="12" customHeight="1" x14ac:dyDescent="0.25">
      <c r="A271" s="16" t="s">
        <v>66</v>
      </c>
      <c r="B271" s="6">
        <v>3837</v>
      </c>
      <c r="C271" s="7"/>
      <c r="D271" s="7"/>
      <c r="E271" s="7"/>
      <c r="F271" s="29"/>
      <c r="G271" s="29"/>
    </row>
    <row r="272" spans="1:11" ht="12" customHeight="1" x14ac:dyDescent="0.2">
      <c r="A272" s="17" t="s">
        <v>67</v>
      </c>
      <c r="B272" s="2" t="s">
        <v>128</v>
      </c>
      <c r="C272" s="41" t="s">
        <v>69</v>
      </c>
      <c r="D272" s="42"/>
      <c r="F272" s="41" t="s">
        <v>70</v>
      </c>
      <c r="G272" s="42"/>
    </row>
    <row r="273" spans="1:7" ht="12" customHeight="1" x14ac:dyDescent="0.2">
      <c r="A273" s="17"/>
      <c r="C273" s="8" t="s">
        <v>71</v>
      </c>
      <c r="D273" s="8" t="s">
        <v>72</v>
      </c>
      <c r="F273" s="8" t="s">
        <v>73</v>
      </c>
      <c r="G273" s="8" t="s">
        <v>74</v>
      </c>
    </row>
    <row r="274" spans="1:7" ht="12" customHeight="1" x14ac:dyDescent="0.2">
      <c r="A274" s="17"/>
      <c r="B274" s="14" t="s">
        <v>29</v>
      </c>
      <c r="C274" s="20">
        <v>26.742000000000001</v>
      </c>
      <c r="D274" s="21">
        <f>C274*C$4</f>
        <v>989.45400000000006</v>
      </c>
      <c r="E274" s="9"/>
      <c r="F274" s="22">
        <v>0.8</v>
      </c>
      <c r="G274" s="26">
        <f>F274*C$4</f>
        <v>29.6</v>
      </c>
    </row>
    <row r="275" spans="1:7" ht="12" customHeight="1" x14ac:dyDescent="0.2">
      <c r="A275" s="17"/>
      <c r="B275" s="14" t="s">
        <v>30</v>
      </c>
      <c r="C275" s="20">
        <v>39.387</v>
      </c>
      <c r="D275" s="21">
        <f>C275*C$5</f>
        <v>1536.0930000000001</v>
      </c>
      <c r="E275" s="9"/>
      <c r="F275" s="22">
        <v>1.1299999999999999</v>
      </c>
      <c r="G275" s="26">
        <f>F275*C$5</f>
        <v>44.069999999999993</v>
      </c>
    </row>
    <row r="276" spans="1:7" ht="12" customHeight="1" x14ac:dyDescent="0.2">
      <c r="A276" s="17"/>
      <c r="B276" s="14" t="s">
        <v>31</v>
      </c>
      <c r="C276" s="20">
        <v>26.742000000000001</v>
      </c>
      <c r="D276" s="21">
        <f>C276*C$6</f>
        <v>1042.9380000000001</v>
      </c>
      <c r="E276" s="9"/>
      <c r="F276" s="22">
        <v>0.8</v>
      </c>
      <c r="G276" s="26">
        <f>F276*C$6</f>
        <v>31.200000000000003</v>
      </c>
    </row>
    <row r="277" spans="1:7" ht="12" customHeight="1" x14ac:dyDescent="0.2">
      <c r="A277" s="17"/>
      <c r="B277" s="14" t="s">
        <v>32</v>
      </c>
      <c r="C277" s="20">
        <v>26.742000000000001</v>
      </c>
      <c r="D277" s="21">
        <f>C277*C$7</f>
        <v>1042.9380000000001</v>
      </c>
      <c r="E277" s="9"/>
      <c r="F277" s="22">
        <v>0.8</v>
      </c>
      <c r="G277" s="26">
        <f>F277*C$7</f>
        <v>31.200000000000003</v>
      </c>
    </row>
    <row r="278" spans="1:7" ht="12" customHeight="1" x14ac:dyDescent="0.2">
      <c r="A278" s="17"/>
      <c r="B278" s="14" t="s">
        <v>33</v>
      </c>
      <c r="C278" s="20">
        <v>37.723999999999997</v>
      </c>
      <c r="D278" s="21">
        <f>C278*C$8</f>
        <v>1471.2359999999999</v>
      </c>
      <c r="E278" s="9"/>
      <c r="F278" s="22">
        <v>1.07</v>
      </c>
      <c r="G278" s="26">
        <f>F278*C$8</f>
        <v>41.730000000000004</v>
      </c>
    </row>
    <row r="279" spans="1:7" ht="12" customHeight="1" x14ac:dyDescent="0.2">
      <c r="A279" s="17"/>
      <c r="B279" s="15" t="s">
        <v>76</v>
      </c>
      <c r="C279" s="23"/>
      <c r="D279" s="24">
        <f>SUM(D274:D278)</f>
        <v>6082.6590000000006</v>
      </c>
      <c r="E279" s="9"/>
      <c r="F279" s="25"/>
      <c r="G279" s="27">
        <f>SUM(G274:G278)</f>
        <v>177.8</v>
      </c>
    </row>
    <row r="280" spans="1:7" ht="12" customHeight="1" x14ac:dyDescent="0.2">
      <c r="A280" s="18" t="s">
        <v>77</v>
      </c>
      <c r="B280" s="122" t="s">
        <v>221</v>
      </c>
      <c r="C280" s="122"/>
      <c r="D280" s="122"/>
      <c r="E280" s="122"/>
      <c r="F280" s="122"/>
      <c r="G280" s="122"/>
    </row>
    <row r="281" spans="1:7" ht="12" customHeight="1" x14ac:dyDescent="0.2">
      <c r="A281" s="18" t="s">
        <v>79</v>
      </c>
      <c r="B281" s="118"/>
      <c r="C281" s="119"/>
      <c r="D281" s="119"/>
      <c r="E281" s="119"/>
      <c r="F281" s="119"/>
      <c r="G281" s="119"/>
    </row>
    <row r="282" spans="1:7" ht="29.45" customHeight="1" x14ac:dyDescent="0.2">
      <c r="A282" s="30" t="s">
        <v>80</v>
      </c>
      <c r="B282" s="122" t="s">
        <v>142</v>
      </c>
      <c r="C282" s="122"/>
      <c r="D282" s="122"/>
      <c r="E282" s="122"/>
      <c r="F282" s="122"/>
      <c r="G282" s="122"/>
    </row>
    <row r="283" spans="1:7" ht="28.5" customHeight="1" x14ac:dyDescent="0.2">
      <c r="A283" s="30" t="s">
        <v>82</v>
      </c>
      <c r="B283" s="116" t="s">
        <v>219</v>
      </c>
      <c r="C283" s="117"/>
      <c r="D283" s="117"/>
      <c r="E283" s="117"/>
      <c r="F283" s="117"/>
      <c r="G283" s="117"/>
    </row>
    <row r="284" spans="1:7" ht="12" customHeight="1" x14ac:dyDescent="0.2">
      <c r="A284" s="19" t="s">
        <v>84</v>
      </c>
      <c r="B284" s="118"/>
      <c r="C284" s="119"/>
      <c r="D284" s="119"/>
      <c r="E284" s="119"/>
      <c r="F284" s="119"/>
      <c r="G284" s="119"/>
    </row>
    <row r="285" spans="1:7" ht="12" customHeight="1" x14ac:dyDescent="0.2">
      <c r="A285" s="12"/>
    </row>
    <row r="286" spans="1:7" ht="12" customHeight="1" x14ac:dyDescent="0.25">
      <c r="A286" s="16" t="s">
        <v>66</v>
      </c>
      <c r="B286" s="6">
        <v>3838</v>
      </c>
      <c r="C286" s="7"/>
      <c r="D286" s="7"/>
      <c r="E286" s="7"/>
      <c r="F286" s="29"/>
      <c r="G286" s="29"/>
    </row>
    <row r="287" spans="1:7" ht="12" customHeight="1" x14ac:dyDescent="0.2">
      <c r="A287" s="17" t="s">
        <v>67</v>
      </c>
      <c r="B287" s="2" t="s">
        <v>129</v>
      </c>
      <c r="C287" s="41" t="s">
        <v>69</v>
      </c>
      <c r="D287" s="42"/>
      <c r="F287" s="41" t="s">
        <v>70</v>
      </c>
      <c r="G287" s="42"/>
    </row>
    <row r="288" spans="1:7" ht="12" customHeight="1" x14ac:dyDescent="0.2">
      <c r="A288" s="17"/>
      <c r="C288" s="8" t="s">
        <v>71</v>
      </c>
      <c r="D288" s="8" t="s">
        <v>72</v>
      </c>
      <c r="F288" s="8" t="s">
        <v>73</v>
      </c>
      <c r="G288" s="8" t="s">
        <v>74</v>
      </c>
    </row>
    <row r="289" spans="1:7" ht="12" customHeight="1" x14ac:dyDescent="0.2">
      <c r="A289" s="17"/>
      <c r="B289" s="14" t="s">
        <v>29</v>
      </c>
      <c r="C289" s="20">
        <v>52.947000000000003</v>
      </c>
      <c r="D289" s="21">
        <f>C289*C$4</f>
        <v>1959.0390000000002</v>
      </c>
      <c r="E289" s="9"/>
      <c r="F289" s="22">
        <v>1.37</v>
      </c>
      <c r="G289" s="26">
        <f>F289*C$4</f>
        <v>50.690000000000005</v>
      </c>
    </row>
    <row r="290" spans="1:7" ht="12" customHeight="1" x14ac:dyDescent="0.2">
      <c r="A290" s="17"/>
      <c r="B290" s="14" t="s">
        <v>30</v>
      </c>
      <c r="C290" s="20">
        <v>49.728000000000002</v>
      </c>
      <c r="D290" s="21">
        <f>C290*C$5</f>
        <v>1939.3920000000001</v>
      </c>
      <c r="E290" s="9"/>
      <c r="F290" s="22">
        <v>1.32</v>
      </c>
      <c r="G290" s="26">
        <f>F290*C$5</f>
        <v>51.480000000000004</v>
      </c>
    </row>
    <row r="291" spans="1:7" ht="12" customHeight="1" x14ac:dyDescent="0.2">
      <c r="A291" s="17"/>
      <c r="B291" s="14" t="s">
        <v>31</v>
      </c>
      <c r="C291" s="20">
        <v>52.947000000000003</v>
      </c>
      <c r="D291" s="21">
        <f>C291*C$6</f>
        <v>2064.933</v>
      </c>
      <c r="E291" s="9"/>
      <c r="F291" s="22">
        <v>1.37</v>
      </c>
      <c r="G291" s="26">
        <f>F291*C$6</f>
        <v>53.430000000000007</v>
      </c>
    </row>
    <row r="292" spans="1:7" ht="12" customHeight="1" x14ac:dyDescent="0.2">
      <c r="A292" s="17"/>
      <c r="B292" s="14" t="s">
        <v>32</v>
      </c>
      <c r="C292" s="20">
        <v>35.156999999999996</v>
      </c>
      <c r="D292" s="21">
        <f>C292*C$7</f>
        <v>1371.1229999999998</v>
      </c>
      <c r="E292" s="9"/>
      <c r="F292" s="22">
        <v>0.95</v>
      </c>
      <c r="G292" s="26">
        <f>F292*C$7</f>
        <v>37.049999999999997</v>
      </c>
    </row>
    <row r="293" spans="1:7" ht="12" customHeight="1" x14ac:dyDescent="0.2">
      <c r="A293" s="17"/>
      <c r="B293" s="14" t="s">
        <v>33</v>
      </c>
      <c r="C293" s="20">
        <v>52.947000000000003</v>
      </c>
      <c r="D293" s="21">
        <f>C293*C$8</f>
        <v>2064.933</v>
      </c>
      <c r="E293" s="9"/>
      <c r="F293" s="22">
        <v>1.37</v>
      </c>
      <c r="G293" s="26">
        <f>F293*C$8</f>
        <v>53.430000000000007</v>
      </c>
    </row>
    <row r="294" spans="1:7" ht="12.75" x14ac:dyDescent="0.2">
      <c r="A294" s="17"/>
      <c r="B294" s="15" t="s">
        <v>76</v>
      </c>
      <c r="C294" s="23"/>
      <c r="D294" s="24">
        <f>SUM(D289:D293)</f>
        <v>9399.42</v>
      </c>
      <c r="E294" s="9"/>
      <c r="F294" s="25"/>
      <c r="G294" s="27">
        <f>SUM(G289:G293)</f>
        <v>246.08000000000004</v>
      </c>
    </row>
    <row r="295" spans="1:7" ht="12" customHeight="1" x14ac:dyDescent="0.2">
      <c r="A295" s="18" t="s">
        <v>77</v>
      </c>
      <c r="B295" s="122" t="s">
        <v>222</v>
      </c>
      <c r="C295" s="122"/>
      <c r="D295" s="122"/>
      <c r="E295" s="122"/>
      <c r="F295" s="122"/>
      <c r="G295" s="122"/>
    </row>
    <row r="296" spans="1:7" ht="12" customHeight="1" x14ac:dyDescent="0.2">
      <c r="A296" s="18" t="s">
        <v>79</v>
      </c>
      <c r="B296" s="118"/>
      <c r="C296" s="119"/>
      <c r="D296" s="119"/>
      <c r="E296" s="119"/>
      <c r="F296" s="119"/>
      <c r="G296" s="119"/>
    </row>
    <row r="297" spans="1:7" ht="29.45" customHeight="1" x14ac:dyDescent="0.2">
      <c r="A297" s="30" t="s">
        <v>80</v>
      </c>
      <c r="B297" s="122" t="s">
        <v>142</v>
      </c>
      <c r="C297" s="122"/>
      <c r="D297" s="122"/>
      <c r="E297" s="122"/>
      <c r="F297" s="122"/>
      <c r="G297" s="122"/>
    </row>
    <row r="298" spans="1:7" ht="28.5" customHeight="1" x14ac:dyDescent="0.2">
      <c r="A298" s="30" t="s">
        <v>82</v>
      </c>
      <c r="B298" s="116" t="s">
        <v>219</v>
      </c>
      <c r="C298" s="117"/>
      <c r="D298" s="117"/>
      <c r="E298" s="117"/>
      <c r="F298" s="117"/>
      <c r="G298" s="117"/>
    </row>
    <row r="299" spans="1:7" ht="12" customHeight="1" x14ac:dyDescent="0.2">
      <c r="A299" s="19" t="s">
        <v>84</v>
      </c>
      <c r="B299" s="118"/>
      <c r="C299" s="119"/>
      <c r="D299" s="119"/>
      <c r="E299" s="119"/>
      <c r="F299" s="119"/>
      <c r="G299" s="119"/>
    </row>
    <row r="300" spans="1:7" ht="12" customHeight="1" x14ac:dyDescent="0.2">
      <c r="A300" s="12"/>
    </row>
    <row r="301" spans="1:7" ht="12" customHeight="1" x14ac:dyDescent="0.25">
      <c r="A301" s="16" t="s">
        <v>66</v>
      </c>
      <c r="B301" s="6">
        <v>3839</v>
      </c>
      <c r="C301" s="7"/>
      <c r="D301" s="7"/>
      <c r="E301" s="7"/>
      <c r="F301" s="29"/>
      <c r="G301" s="29"/>
    </row>
    <row r="302" spans="1:7" ht="12" customHeight="1" x14ac:dyDescent="0.2">
      <c r="A302" s="17" t="s">
        <v>67</v>
      </c>
      <c r="B302" s="2" t="s">
        <v>130</v>
      </c>
      <c r="C302" s="41" t="s">
        <v>69</v>
      </c>
      <c r="D302" s="42"/>
      <c r="F302" s="41" t="s">
        <v>70</v>
      </c>
      <c r="G302" s="42"/>
    </row>
    <row r="303" spans="1:7" ht="12" customHeight="1" x14ac:dyDescent="0.2">
      <c r="A303" s="17"/>
      <c r="C303" s="8" t="s">
        <v>71</v>
      </c>
      <c r="D303" s="8" t="s">
        <v>72</v>
      </c>
      <c r="F303" s="8" t="s">
        <v>73</v>
      </c>
      <c r="G303" s="8" t="s">
        <v>74</v>
      </c>
    </row>
    <row r="304" spans="1:7" ht="12" customHeight="1" x14ac:dyDescent="0.2">
      <c r="A304" s="17"/>
      <c r="B304" s="14" t="s">
        <v>29</v>
      </c>
      <c r="C304" s="20">
        <v>66.637</v>
      </c>
      <c r="D304" s="21">
        <f>C304*C$4</f>
        <v>2465.569</v>
      </c>
      <c r="E304" s="9"/>
      <c r="F304" s="22">
        <v>1.82</v>
      </c>
      <c r="G304" s="26">
        <f>F304*C$4</f>
        <v>67.34</v>
      </c>
    </row>
    <row r="305" spans="1:7" ht="12" customHeight="1" x14ac:dyDescent="0.2">
      <c r="A305" s="17"/>
      <c r="B305" s="14" t="s">
        <v>30</v>
      </c>
      <c r="C305" s="20">
        <v>61.643999999999998</v>
      </c>
      <c r="D305" s="21">
        <f>C305*C$5</f>
        <v>2404.116</v>
      </c>
      <c r="E305" s="9"/>
      <c r="F305" s="22">
        <v>1.68</v>
      </c>
      <c r="G305" s="26">
        <f>F305*C$5</f>
        <v>65.52</v>
      </c>
    </row>
    <row r="306" spans="1:7" ht="12" customHeight="1" x14ac:dyDescent="0.2">
      <c r="A306" s="17"/>
      <c r="B306" s="14" t="s">
        <v>31</v>
      </c>
      <c r="C306" s="20">
        <v>61.643999999999998</v>
      </c>
      <c r="D306" s="21">
        <f>C306*C$6</f>
        <v>2404.116</v>
      </c>
      <c r="E306" s="9"/>
      <c r="F306" s="22">
        <v>1.68</v>
      </c>
      <c r="G306" s="26">
        <f>F306*C$6</f>
        <v>65.52</v>
      </c>
    </row>
    <row r="307" spans="1:7" ht="12" customHeight="1" x14ac:dyDescent="0.2">
      <c r="A307" s="17"/>
      <c r="B307" s="14" t="s">
        <v>32</v>
      </c>
      <c r="C307" s="20">
        <v>45.23</v>
      </c>
      <c r="D307" s="21">
        <f>C307*C$7</f>
        <v>1763.9699999999998</v>
      </c>
      <c r="E307" s="9"/>
      <c r="F307" s="22">
        <v>1.32</v>
      </c>
      <c r="G307" s="26">
        <f>F307*C$7</f>
        <v>51.480000000000004</v>
      </c>
    </row>
    <row r="308" spans="1:7" ht="12" customHeight="1" x14ac:dyDescent="0.2">
      <c r="A308" s="17"/>
      <c r="B308" s="14" t="s">
        <v>33</v>
      </c>
      <c r="C308" s="20">
        <v>74.316000000000003</v>
      </c>
      <c r="D308" s="21">
        <f>C308*C$8</f>
        <v>2898.3240000000001</v>
      </c>
      <c r="E308" s="9"/>
      <c r="F308" s="22">
        <v>1.92</v>
      </c>
      <c r="G308" s="26">
        <f>F308*C$8</f>
        <v>74.88</v>
      </c>
    </row>
    <row r="309" spans="1:7" ht="12" customHeight="1" x14ac:dyDescent="0.2">
      <c r="A309" s="17"/>
      <c r="B309" s="15" t="s">
        <v>76</v>
      </c>
      <c r="C309" s="23"/>
      <c r="D309" s="24">
        <f>SUM(D304:D308)</f>
        <v>11936.094999999999</v>
      </c>
      <c r="E309" s="9"/>
      <c r="F309" s="25"/>
      <c r="G309" s="27">
        <f>SUM(G304:G308)</f>
        <v>324.74</v>
      </c>
    </row>
    <row r="310" spans="1:7" ht="12" customHeight="1" x14ac:dyDescent="0.2">
      <c r="A310" s="18" t="s">
        <v>77</v>
      </c>
      <c r="B310" s="122" t="s">
        <v>217</v>
      </c>
      <c r="C310" s="122"/>
      <c r="D310" s="122"/>
      <c r="E310" s="122"/>
      <c r="F310" s="122"/>
      <c r="G310" s="122"/>
    </row>
    <row r="311" spans="1:7" ht="12" customHeight="1" x14ac:dyDescent="0.2">
      <c r="A311" s="18" t="s">
        <v>79</v>
      </c>
      <c r="B311" s="118"/>
      <c r="C311" s="119"/>
      <c r="D311" s="119"/>
      <c r="E311" s="119"/>
      <c r="F311" s="119"/>
      <c r="G311" s="119"/>
    </row>
    <row r="312" spans="1:7" ht="29.45" customHeight="1" x14ac:dyDescent="0.2">
      <c r="A312" s="30" t="s">
        <v>80</v>
      </c>
      <c r="B312" s="122" t="s">
        <v>142</v>
      </c>
      <c r="C312" s="122"/>
      <c r="D312" s="122"/>
      <c r="E312" s="122"/>
      <c r="F312" s="122"/>
      <c r="G312" s="122"/>
    </row>
    <row r="313" spans="1:7" ht="28.5" customHeight="1" x14ac:dyDescent="0.2">
      <c r="A313" s="30" t="s">
        <v>82</v>
      </c>
      <c r="B313" s="116" t="s">
        <v>219</v>
      </c>
      <c r="C313" s="117"/>
      <c r="D313" s="117"/>
      <c r="E313" s="117"/>
      <c r="F313" s="117"/>
      <c r="G313" s="117"/>
    </row>
    <row r="314" spans="1:7" ht="12" customHeight="1" x14ac:dyDescent="0.2">
      <c r="A314" s="19" t="s">
        <v>84</v>
      </c>
      <c r="B314" s="118"/>
      <c r="C314" s="119"/>
      <c r="D314" s="119"/>
      <c r="E314" s="119"/>
      <c r="F314" s="119"/>
      <c r="G314" s="119"/>
    </row>
    <row r="315" spans="1:7" ht="12" customHeight="1" x14ac:dyDescent="0.2">
      <c r="A315" s="12"/>
    </row>
    <row r="316" spans="1:7" ht="12" customHeight="1" x14ac:dyDescent="0.25">
      <c r="A316" s="16" t="s">
        <v>66</v>
      </c>
      <c r="B316" s="6">
        <v>3874</v>
      </c>
      <c r="C316" s="7"/>
      <c r="D316" s="7"/>
      <c r="E316" s="7"/>
      <c r="F316" s="29"/>
      <c r="G316" s="29"/>
    </row>
    <row r="317" spans="1:7" ht="12" customHeight="1" x14ac:dyDescent="0.2">
      <c r="A317" s="17" t="s">
        <v>67</v>
      </c>
      <c r="B317" s="2" t="s">
        <v>131</v>
      </c>
      <c r="C317" s="41" t="s">
        <v>69</v>
      </c>
      <c r="D317" s="42"/>
      <c r="F317" s="41" t="s">
        <v>70</v>
      </c>
      <c r="G317" s="42"/>
    </row>
    <row r="318" spans="1:7" ht="12" customHeight="1" x14ac:dyDescent="0.2">
      <c r="A318" s="17"/>
      <c r="C318" s="8" t="s">
        <v>71</v>
      </c>
      <c r="D318" s="8" t="s">
        <v>72</v>
      </c>
      <c r="F318" s="8" t="s">
        <v>73</v>
      </c>
      <c r="G318" s="8" t="s">
        <v>74</v>
      </c>
    </row>
    <row r="319" spans="1:7" ht="12" customHeight="1" x14ac:dyDescent="0.2">
      <c r="A319" s="17"/>
      <c r="B319" s="14" t="s">
        <v>29</v>
      </c>
      <c r="C319" s="20">
        <v>102.63</v>
      </c>
      <c r="D319" s="21">
        <f>C319*C$4</f>
        <v>3797.31</v>
      </c>
      <c r="E319" s="9"/>
      <c r="F319" s="22">
        <v>2.3199999999999998</v>
      </c>
      <c r="G319" s="26">
        <f>F319*C$4</f>
        <v>85.839999999999989</v>
      </c>
    </row>
    <row r="320" spans="1:7" ht="12" customHeight="1" x14ac:dyDescent="0.2">
      <c r="A320" s="17"/>
      <c r="B320" s="14" t="s">
        <v>30</v>
      </c>
      <c r="C320" s="20">
        <v>102.63</v>
      </c>
      <c r="D320" s="21">
        <f>C320*C$5</f>
        <v>4002.5699999999997</v>
      </c>
      <c r="E320" s="9"/>
      <c r="F320" s="22">
        <v>2.3199999999999998</v>
      </c>
      <c r="G320" s="26">
        <f>F320*C$5</f>
        <v>90.47999999999999</v>
      </c>
    </row>
    <row r="321" spans="1:14" ht="12" customHeight="1" x14ac:dyDescent="0.2">
      <c r="A321" s="17"/>
      <c r="B321" s="14" t="s">
        <v>31</v>
      </c>
      <c r="C321" s="20">
        <v>102.63</v>
      </c>
      <c r="D321" s="21">
        <f>C321*C$6</f>
        <v>4002.5699999999997</v>
      </c>
      <c r="E321" s="9"/>
      <c r="F321" s="22">
        <v>2.3199999999999998</v>
      </c>
      <c r="G321" s="26">
        <f>F321*C$6</f>
        <v>90.47999999999999</v>
      </c>
    </row>
    <row r="322" spans="1:14" ht="12" customHeight="1" x14ac:dyDescent="0.2">
      <c r="A322" s="17"/>
      <c r="B322" s="14" t="s">
        <v>32</v>
      </c>
      <c r="C322" s="20">
        <v>102.63</v>
      </c>
      <c r="D322" s="21">
        <f>C322*C$7</f>
        <v>4002.5699999999997</v>
      </c>
      <c r="E322" s="9"/>
      <c r="F322" s="22">
        <v>2.3199999999999998</v>
      </c>
      <c r="G322" s="26">
        <f>F322*C$7</f>
        <v>90.47999999999999</v>
      </c>
    </row>
    <row r="323" spans="1:14" ht="12" customHeight="1" x14ac:dyDescent="0.2">
      <c r="A323" s="17"/>
      <c r="B323" s="14" t="s">
        <v>33</v>
      </c>
      <c r="C323" s="20">
        <v>102.63</v>
      </c>
      <c r="D323" s="21">
        <f>C323*C$8</f>
        <v>4002.5699999999997</v>
      </c>
      <c r="E323" s="9"/>
      <c r="F323" s="22">
        <v>2.3199999999999998</v>
      </c>
      <c r="G323" s="26">
        <f>F323*C$8</f>
        <v>90.47999999999999</v>
      </c>
    </row>
    <row r="324" spans="1:14" ht="12" customHeight="1" x14ac:dyDescent="0.2">
      <c r="A324" s="17"/>
      <c r="B324" s="15" t="s">
        <v>76</v>
      </c>
      <c r="C324" s="23"/>
      <c r="D324" s="24">
        <f>SUM(D319:D323)</f>
        <v>19807.589999999997</v>
      </c>
      <c r="E324" s="9"/>
      <c r="F324" s="25"/>
      <c r="G324" s="27">
        <f>SUM(G319:G323)</f>
        <v>447.76</v>
      </c>
    </row>
    <row r="325" spans="1:14" ht="12" customHeight="1" x14ac:dyDescent="0.2">
      <c r="A325" s="18" t="s">
        <v>77</v>
      </c>
      <c r="B325" s="122" t="s">
        <v>217</v>
      </c>
      <c r="C325" s="122"/>
      <c r="D325" s="122"/>
      <c r="E325" s="122"/>
      <c r="F325" s="122"/>
      <c r="G325" s="122"/>
    </row>
    <row r="326" spans="1:14" ht="12" customHeight="1" x14ac:dyDescent="0.2">
      <c r="A326" s="18" t="s">
        <v>79</v>
      </c>
      <c r="B326" s="118"/>
      <c r="C326" s="119"/>
      <c r="D326" s="119"/>
      <c r="E326" s="119"/>
      <c r="F326" s="119"/>
      <c r="G326" s="119"/>
    </row>
    <row r="327" spans="1:14" ht="29.45" customHeight="1" x14ac:dyDescent="0.2">
      <c r="A327" s="30" t="s">
        <v>80</v>
      </c>
      <c r="B327" s="122" t="s">
        <v>142</v>
      </c>
      <c r="C327" s="122"/>
      <c r="D327" s="122"/>
      <c r="E327" s="122"/>
      <c r="F327" s="122"/>
      <c r="G327" s="122"/>
    </row>
    <row r="328" spans="1:14" ht="28.5" customHeight="1" x14ac:dyDescent="0.2">
      <c r="A328" s="30" t="s">
        <v>82</v>
      </c>
      <c r="B328" s="116" t="s">
        <v>219</v>
      </c>
      <c r="C328" s="117"/>
      <c r="D328" s="117"/>
      <c r="E328" s="117"/>
      <c r="F328" s="117"/>
      <c r="G328" s="117"/>
    </row>
    <row r="329" spans="1:14" ht="31.5" customHeight="1" x14ac:dyDescent="0.2">
      <c r="A329" s="19" t="s">
        <v>84</v>
      </c>
      <c r="B329" s="118" t="s">
        <v>271</v>
      </c>
      <c r="C329" s="119"/>
      <c r="D329" s="119"/>
      <c r="E329" s="119"/>
      <c r="F329" s="119"/>
      <c r="G329" s="119"/>
    </row>
    <row r="330" spans="1:14" ht="12" customHeight="1" x14ac:dyDescent="0.2">
      <c r="A330" s="12"/>
    </row>
    <row r="331" spans="1:14" ht="24" customHeight="1" x14ac:dyDescent="0.3">
      <c r="A331" s="1" t="s">
        <v>132</v>
      </c>
      <c r="D331" s="129" t="s">
        <v>107</v>
      </c>
      <c r="E331" s="129"/>
      <c r="F331" s="129"/>
      <c r="G331" s="1"/>
      <c r="M331" s="130"/>
      <c r="N331" s="130"/>
    </row>
    <row r="332" spans="1:14" ht="12" customHeight="1" x14ac:dyDescent="0.2">
      <c r="A332" s="12"/>
    </row>
    <row r="333" spans="1:14" ht="12" customHeight="1" x14ac:dyDescent="0.2">
      <c r="A333" s="49" t="s">
        <v>108</v>
      </c>
      <c r="B333" s="51"/>
      <c r="C333" s="52"/>
      <c r="D333" s="50" t="s">
        <v>109</v>
      </c>
      <c r="F333" s="50" t="s">
        <v>110</v>
      </c>
    </row>
    <row r="334" spans="1:14" ht="12" customHeight="1" x14ac:dyDescent="0.2">
      <c r="A334" s="100">
        <f>B17</f>
        <v>400</v>
      </c>
      <c r="B334" s="103" t="str">
        <f>B18</f>
        <v>Oslo lufthavn - Oslo bussterminal</v>
      </c>
      <c r="C334" s="52"/>
      <c r="D334" s="72">
        <f>D32</f>
        <v>1998008.3619999997</v>
      </c>
      <c r="E334" s="106"/>
      <c r="F334" s="72">
        <f>G32</f>
        <v>46940.99</v>
      </c>
      <c r="G334" s="98"/>
      <c r="H334" s="98"/>
      <c r="I334" s="98"/>
    </row>
    <row r="335" spans="1:14" ht="12" customHeight="1" x14ac:dyDescent="0.2">
      <c r="A335" s="100" t="str">
        <f>B39</f>
        <v>400E</v>
      </c>
      <c r="B335" s="103" t="str">
        <f>B40</f>
        <v>Eltonåsen - Oslo ekpress</v>
      </c>
      <c r="C335" s="53"/>
      <c r="D335" s="72">
        <f>D54</f>
        <v>72986.231</v>
      </c>
      <c r="E335" s="106"/>
      <c r="F335" s="72">
        <f>G54</f>
        <v>1509.2600000000002</v>
      </c>
      <c r="G335" s="98"/>
      <c r="H335" s="98"/>
      <c r="I335" s="98"/>
    </row>
    <row r="336" spans="1:14" ht="12" customHeight="1" x14ac:dyDescent="0.2">
      <c r="A336" s="100">
        <f>B61</f>
        <v>405</v>
      </c>
      <c r="B336" s="103" t="str">
        <f>B62</f>
        <v>Kløfta - Nitteberg - Ask</v>
      </c>
      <c r="C336" s="53"/>
      <c r="D336" s="72">
        <f>D75</f>
        <v>47483.914000000004</v>
      </c>
      <c r="E336" s="106"/>
      <c r="F336" s="72">
        <f>G75</f>
        <v>1323.94</v>
      </c>
    </row>
    <row r="337" spans="1:13" ht="12" customHeight="1" x14ac:dyDescent="0.2">
      <c r="A337" s="100">
        <f>B82</f>
        <v>410</v>
      </c>
      <c r="B337" s="103" t="str">
        <f>B83</f>
        <v>Nannestad - Veståsen skole - Ask</v>
      </c>
      <c r="C337" s="53"/>
      <c r="D337" s="72">
        <f>D96</f>
        <v>333730.16600000003</v>
      </c>
      <c r="E337" s="106"/>
      <c r="F337" s="72">
        <f>G96</f>
        <v>7315.18</v>
      </c>
      <c r="J337" s="10"/>
      <c r="K337" s="55"/>
      <c r="L337" s="95"/>
      <c r="M337" s="10"/>
    </row>
    <row r="338" spans="1:13" ht="12" customHeight="1" x14ac:dyDescent="0.2">
      <c r="A338" s="100">
        <f>B103</f>
        <v>420</v>
      </c>
      <c r="B338" s="103" t="str">
        <f>B104</f>
        <v>Maura - Oslo lufthavn - Jessheim</v>
      </c>
      <c r="C338" s="52"/>
      <c r="D338" s="72">
        <f>D117</f>
        <v>820336.39899999998</v>
      </c>
      <c r="E338" s="106"/>
      <c r="F338" s="72">
        <f>G117</f>
        <v>22767.780000000002</v>
      </c>
      <c r="J338" s="10"/>
      <c r="L338" s="95"/>
      <c r="M338" s="10"/>
    </row>
    <row r="339" spans="1:13" ht="12" customHeight="1" x14ac:dyDescent="0.2">
      <c r="A339" s="100">
        <f>B124</f>
        <v>425</v>
      </c>
      <c r="B339" s="103" t="str">
        <f>B125</f>
        <v>Oslo lufthavn - Kløfta</v>
      </c>
      <c r="C339" s="52"/>
      <c r="D339" s="72">
        <f>D138</f>
        <v>286306.63500000001</v>
      </c>
      <c r="E339" s="106"/>
      <c r="F339" s="72">
        <f>G138</f>
        <v>6990.2200000000012</v>
      </c>
    </row>
    <row r="340" spans="1:13" ht="12" customHeight="1" x14ac:dyDescent="0.2">
      <c r="A340" s="100">
        <f>B145</f>
        <v>440</v>
      </c>
      <c r="B340" s="103" t="str">
        <f>B146</f>
        <v>Fenstad - Oslo lufthavn</v>
      </c>
      <c r="C340" s="52"/>
      <c r="D340" s="72">
        <f>D159</f>
        <v>991633.83100000001</v>
      </c>
      <c r="E340" s="106"/>
      <c r="F340" s="72">
        <f>G159</f>
        <v>28302.909999999996</v>
      </c>
    </row>
    <row r="341" spans="1:13" ht="12" customHeight="1" x14ac:dyDescent="0.2">
      <c r="A341" s="100">
        <f>B166</f>
        <v>2871</v>
      </c>
      <c r="B341" s="103" t="str">
        <f>B167</f>
        <v>Ask - Lillestrøm - Rælingen vgs</v>
      </c>
      <c r="C341" s="52"/>
      <c r="D341" s="72">
        <f>D174</f>
        <v>3956.6930000000007</v>
      </c>
      <c r="E341" s="106"/>
      <c r="F341" s="72">
        <f>G174</f>
        <v>131.24000000000004</v>
      </c>
    </row>
    <row r="342" spans="1:13" ht="12" customHeight="1" x14ac:dyDescent="0.2">
      <c r="A342" s="100">
        <f>B181</f>
        <v>3431</v>
      </c>
      <c r="B342" s="103" t="str">
        <f>B182</f>
        <v>Gjerdrum U - Nitteberg - Kankedalen - Ask</v>
      </c>
      <c r="C342" s="52"/>
      <c r="D342" s="72">
        <f>D189</f>
        <v>6435.48</v>
      </c>
      <c r="E342" s="106"/>
      <c r="F342" s="72">
        <f>G189</f>
        <v>164.96</v>
      </c>
    </row>
    <row r="343" spans="1:13" ht="12" customHeight="1" x14ac:dyDescent="0.2">
      <c r="A343" s="100">
        <f>B196</f>
        <v>3571</v>
      </c>
      <c r="B343" s="103" t="str">
        <f>B197</f>
        <v>Veståsen - Ask - Jessheim</v>
      </c>
      <c r="C343" s="52"/>
      <c r="D343" s="72">
        <f>D204</f>
        <v>8805.4320000000007</v>
      </c>
      <c r="E343" s="106"/>
      <c r="F343" s="72">
        <f>G204</f>
        <v>247.04000000000002</v>
      </c>
    </row>
    <row r="344" spans="1:13" ht="12" customHeight="1" x14ac:dyDescent="0.2">
      <c r="A344" s="100">
        <f>B211</f>
        <v>3575</v>
      </c>
      <c r="B344" s="103" t="str">
        <f>B212</f>
        <v>Korslund - Krokfoss -Jessheim</v>
      </c>
      <c r="C344" s="52"/>
      <c r="D344" s="72">
        <f>D219</f>
        <v>15438.648999999998</v>
      </c>
      <c r="E344" s="106"/>
      <c r="F344" s="72">
        <f>G219</f>
        <v>353.19000000000005</v>
      </c>
    </row>
    <row r="345" spans="1:13" ht="12" customHeight="1" x14ac:dyDescent="0.2">
      <c r="A345" s="100">
        <f>B226</f>
        <v>3773</v>
      </c>
      <c r="B345" s="103" t="str">
        <f>B227</f>
        <v>Ask - Nannestad - Eidsvoll</v>
      </c>
      <c r="C345" s="52"/>
      <c r="D345" s="72">
        <f>D234</f>
        <v>19424.292000000001</v>
      </c>
      <c r="E345" s="106"/>
      <c r="F345" s="72">
        <f>G234</f>
        <v>399.51</v>
      </c>
    </row>
    <row r="346" spans="1:13" ht="12" customHeight="1" x14ac:dyDescent="0.2">
      <c r="A346" s="100">
        <f>B241</f>
        <v>3833</v>
      </c>
      <c r="B346" s="103" t="str">
        <f>B242</f>
        <v>Ask - Nannestad</v>
      </c>
      <c r="C346" s="52"/>
      <c r="D346" s="72">
        <f>D249</f>
        <v>26556.115999999998</v>
      </c>
      <c r="E346" s="106"/>
      <c r="F346" s="72">
        <f>G249</f>
        <v>671.19999999999993</v>
      </c>
    </row>
    <row r="347" spans="1:13" ht="12" customHeight="1" x14ac:dyDescent="0.2">
      <c r="A347" s="100">
        <f>B256</f>
        <v>3834</v>
      </c>
      <c r="B347" s="103" t="str">
        <f>B257</f>
        <v>Åmot - Kringlerdalen - Nannestad</v>
      </c>
      <c r="C347" s="52"/>
      <c r="D347" s="72">
        <f>D264</f>
        <v>8031.3090000000002</v>
      </c>
      <c r="E347" s="106"/>
      <c r="F347" s="72">
        <f>G264</f>
        <v>221.95</v>
      </c>
    </row>
    <row r="348" spans="1:13" ht="12" customHeight="1" x14ac:dyDescent="0.2">
      <c r="A348" s="100">
        <f>B271</f>
        <v>3837</v>
      </c>
      <c r="B348" s="103" t="str">
        <f>B272</f>
        <v>Fagerli - Løkendalen - Eltonåsen</v>
      </c>
      <c r="C348" s="52"/>
      <c r="D348" s="72">
        <f>D279</f>
        <v>6082.6590000000006</v>
      </c>
      <c r="E348" s="106"/>
      <c r="F348" s="72">
        <f>G279</f>
        <v>177.8</v>
      </c>
    </row>
    <row r="349" spans="1:13" ht="12" customHeight="1" x14ac:dyDescent="0.2">
      <c r="A349" s="100">
        <f>B286</f>
        <v>3838</v>
      </c>
      <c r="B349" s="103" t="str">
        <f>B287</f>
        <v>Nannestad - Grasmo</v>
      </c>
      <c r="C349" s="52"/>
      <c r="D349" s="72">
        <f>D294</f>
        <v>9399.42</v>
      </c>
      <c r="E349" s="106"/>
      <c r="F349" s="72">
        <f>G294</f>
        <v>246.08000000000004</v>
      </c>
    </row>
    <row r="350" spans="1:13" ht="12" customHeight="1" x14ac:dyDescent="0.2">
      <c r="A350" s="100">
        <f>B301</f>
        <v>3839</v>
      </c>
      <c r="B350" s="103" t="str">
        <f>B302</f>
        <v>Nannestad - Maura - Sandsnesseter</v>
      </c>
      <c r="C350" s="52"/>
      <c r="D350" s="72">
        <f>D309</f>
        <v>11936.094999999999</v>
      </c>
      <c r="E350" s="106"/>
      <c r="F350" s="72">
        <f>G309</f>
        <v>324.74</v>
      </c>
    </row>
    <row r="351" spans="1:13" ht="12" customHeight="1" x14ac:dyDescent="0.2">
      <c r="A351" s="100">
        <f>B316</f>
        <v>3874</v>
      </c>
      <c r="B351" s="103" t="str">
        <f>B317</f>
        <v>Olavsgaard - Jessheim - Nannestad</v>
      </c>
      <c r="C351" s="52"/>
      <c r="D351" s="72">
        <f>D324</f>
        <v>19807.589999999997</v>
      </c>
      <c r="E351" s="106"/>
      <c r="F351" s="72">
        <f>G324</f>
        <v>447.76</v>
      </c>
    </row>
    <row r="352" spans="1:13" ht="12" customHeight="1" x14ac:dyDescent="0.2">
      <c r="A352" s="56" t="s">
        <v>146</v>
      </c>
      <c r="B352" s="57"/>
      <c r="C352" s="58"/>
      <c r="D352" s="107">
        <f>SUM(D334:D351)</f>
        <v>4686359.273000001</v>
      </c>
      <c r="E352" s="108"/>
      <c r="F352" s="107">
        <f>SUM(F334:F351)</f>
        <v>118535.75</v>
      </c>
    </row>
    <row r="353" spans="1:8" ht="12" customHeight="1" x14ac:dyDescent="0.2">
      <c r="A353" s="48"/>
      <c r="D353" s="98"/>
      <c r="E353" s="98"/>
      <c r="F353" s="98"/>
    </row>
    <row r="354" spans="1:8" ht="12" customHeight="1" x14ac:dyDescent="0.2">
      <c r="A354" s="12"/>
      <c r="D354" s="98"/>
      <c r="E354" s="98"/>
      <c r="F354" s="98"/>
      <c r="G354" s="98"/>
      <c r="H354" s="98"/>
    </row>
    <row r="355" spans="1:8" ht="12" customHeight="1" x14ac:dyDescent="0.2">
      <c r="A355" s="12"/>
    </row>
    <row r="356" spans="1:8" ht="12" customHeight="1" x14ac:dyDescent="0.2">
      <c r="A356" s="12"/>
    </row>
    <row r="357" spans="1:8" ht="12" customHeight="1" x14ac:dyDescent="0.2">
      <c r="A357" s="12"/>
    </row>
    <row r="358" spans="1:8" ht="12" customHeight="1" x14ac:dyDescent="0.2">
      <c r="A358" s="12"/>
    </row>
    <row r="359" spans="1:8" ht="12" customHeight="1" x14ac:dyDescent="0.2">
      <c r="A359" s="12"/>
    </row>
    <row r="360" spans="1:8" ht="12" customHeight="1" x14ac:dyDescent="0.2">
      <c r="A360" s="12"/>
    </row>
    <row r="361" spans="1:8" ht="12" customHeight="1" x14ac:dyDescent="0.2">
      <c r="A361" s="12"/>
    </row>
    <row r="362" spans="1:8" ht="12" customHeight="1" x14ac:dyDescent="0.2">
      <c r="A362" s="12"/>
    </row>
    <row r="363" spans="1:8" ht="12" customHeight="1" x14ac:dyDescent="0.2">
      <c r="A363" s="12"/>
    </row>
    <row r="364" spans="1:8" ht="12" customHeight="1" x14ac:dyDescent="0.2">
      <c r="A364" s="12"/>
    </row>
    <row r="365" spans="1:8" ht="12" customHeight="1" x14ac:dyDescent="0.2">
      <c r="A365" s="12"/>
    </row>
    <row r="366" spans="1:8" ht="12" customHeight="1" x14ac:dyDescent="0.2">
      <c r="A366" s="12"/>
    </row>
    <row r="367" spans="1:8" ht="12" customHeight="1" x14ac:dyDescent="0.2">
      <c r="A367" s="12"/>
    </row>
    <row r="368" spans="1:8" ht="12" customHeight="1" x14ac:dyDescent="0.2">
      <c r="A368" s="12"/>
    </row>
    <row r="369" spans="1:1" ht="12" customHeight="1" x14ac:dyDescent="0.2">
      <c r="A369" s="12"/>
    </row>
    <row r="370" spans="1:1" ht="12" customHeight="1" x14ac:dyDescent="0.2">
      <c r="A370" s="12"/>
    </row>
    <row r="371" spans="1:1" ht="12" customHeight="1" x14ac:dyDescent="0.2">
      <c r="A371" s="12"/>
    </row>
    <row r="372" spans="1:1" ht="12" customHeight="1" x14ac:dyDescent="0.2">
      <c r="A372" s="12"/>
    </row>
    <row r="373" spans="1:1" ht="12" customHeight="1" x14ac:dyDescent="0.2">
      <c r="A373" s="12"/>
    </row>
    <row r="374" spans="1:1" ht="12" customHeight="1" x14ac:dyDescent="0.2">
      <c r="A374" s="12"/>
    </row>
    <row r="375" spans="1:1" ht="12" customHeight="1" x14ac:dyDescent="0.2">
      <c r="A375" s="12"/>
    </row>
    <row r="376" spans="1:1" ht="12" customHeight="1" x14ac:dyDescent="0.2">
      <c r="A376" s="12"/>
    </row>
    <row r="377" spans="1:1" ht="12" customHeight="1" x14ac:dyDescent="0.2">
      <c r="A377" s="12"/>
    </row>
    <row r="378" spans="1:1" ht="12" customHeight="1" x14ac:dyDescent="0.2">
      <c r="A378" s="12"/>
    </row>
    <row r="379" spans="1:1" ht="12" customHeight="1" x14ac:dyDescent="0.2">
      <c r="A379" s="12"/>
    </row>
    <row r="380" spans="1:1" ht="12" customHeight="1" x14ac:dyDescent="0.2">
      <c r="A380" s="12"/>
    </row>
    <row r="381" spans="1:1" ht="12" customHeight="1" x14ac:dyDescent="0.2">
      <c r="A381" s="12"/>
    </row>
    <row r="382" spans="1:1" ht="12" customHeight="1" x14ac:dyDescent="0.2">
      <c r="A382" s="12"/>
    </row>
    <row r="383" spans="1:1" ht="12" customHeight="1" x14ac:dyDescent="0.2">
      <c r="A383" s="12"/>
    </row>
    <row r="384" spans="1:1" ht="12" customHeight="1" x14ac:dyDescent="0.2">
      <c r="A384" s="12"/>
    </row>
    <row r="385" spans="1:1" ht="12" customHeight="1" x14ac:dyDescent="0.2">
      <c r="A385" s="12"/>
    </row>
    <row r="386" spans="1:1" ht="12" customHeight="1" x14ac:dyDescent="0.2">
      <c r="A386" s="12"/>
    </row>
    <row r="387" spans="1:1" ht="12" customHeight="1" x14ac:dyDescent="0.2">
      <c r="A387" s="12"/>
    </row>
    <row r="388" spans="1:1" ht="12" customHeight="1" x14ac:dyDescent="0.2">
      <c r="A388" s="12"/>
    </row>
    <row r="389" spans="1:1" ht="12" customHeight="1" x14ac:dyDescent="0.2">
      <c r="A389" s="12"/>
    </row>
    <row r="390" spans="1:1" ht="12" customHeight="1" x14ac:dyDescent="0.2">
      <c r="A390" s="12"/>
    </row>
    <row r="391" spans="1:1" ht="12" customHeight="1" x14ac:dyDescent="0.2">
      <c r="A391" s="12"/>
    </row>
    <row r="392" spans="1:1" ht="12" customHeight="1" x14ac:dyDescent="0.2">
      <c r="A392" s="12"/>
    </row>
    <row r="393" spans="1:1" ht="12" customHeight="1" x14ac:dyDescent="0.2">
      <c r="A393" s="12"/>
    </row>
    <row r="394" spans="1:1" ht="12" customHeight="1" x14ac:dyDescent="0.2">
      <c r="A394" s="12"/>
    </row>
    <row r="395" spans="1:1" ht="12" customHeight="1" x14ac:dyDescent="0.2">
      <c r="A395" s="12"/>
    </row>
    <row r="396" spans="1:1" ht="12" customHeight="1" x14ac:dyDescent="0.2">
      <c r="A396" s="12"/>
    </row>
    <row r="397" spans="1:1" ht="12" customHeight="1" x14ac:dyDescent="0.2">
      <c r="A397" s="12"/>
    </row>
    <row r="398" spans="1:1" ht="12" customHeight="1" x14ac:dyDescent="0.2">
      <c r="A398" s="12"/>
    </row>
    <row r="399" spans="1:1" ht="12" customHeight="1" x14ac:dyDescent="0.2">
      <c r="A399" s="12"/>
    </row>
    <row r="400" spans="1:1" ht="12" customHeight="1" x14ac:dyDescent="0.2">
      <c r="A400" s="12"/>
    </row>
    <row r="401" spans="1:1" ht="12" customHeight="1" x14ac:dyDescent="0.2">
      <c r="A401" s="12"/>
    </row>
    <row r="402" spans="1:1" ht="12" customHeight="1" x14ac:dyDescent="0.2">
      <c r="A402" s="12"/>
    </row>
    <row r="403" spans="1:1" ht="12" customHeight="1" x14ac:dyDescent="0.2">
      <c r="A403" s="12"/>
    </row>
    <row r="404" spans="1:1" ht="12" customHeight="1" x14ac:dyDescent="0.2">
      <c r="A404" s="12"/>
    </row>
    <row r="405" spans="1:1" ht="12" customHeight="1" x14ac:dyDescent="0.2">
      <c r="A405" s="12"/>
    </row>
    <row r="406" spans="1:1" ht="12" customHeight="1" x14ac:dyDescent="0.2">
      <c r="A406" s="12"/>
    </row>
    <row r="407" spans="1:1" ht="12" customHeight="1" x14ac:dyDescent="0.2">
      <c r="A407" s="12"/>
    </row>
    <row r="408" spans="1:1" ht="12" customHeight="1" x14ac:dyDescent="0.2">
      <c r="A408" s="12"/>
    </row>
    <row r="409" spans="1:1" ht="12" customHeight="1" x14ac:dyDescent="0.2">
      <c r="A409" s="12"/>
    </row>
    <row r="410" spans="1:1" ht="12" customHeight="1" x14ac:dyDescent="0.2">
      <c r="A410" s="12"/>
    </row>
    <row r="411" spans="1:1" ht="12" customHeight="1" x14ac:dyDescent="0.2">
      <c r="A411" s="12"/>
    </row>
    <row r="412" spans="1:1" ht="12" customHeight="1" x14ac:dyDescent="0.2">
      <c r="A412" s="12"/>
    </row>
    <row r="413" spans="1:1" ht="12" customHeight="1" x14ac:dyDescent="0.2">
      <c r="A413" s="12"/>
    </row>
    <row r="414" spans="1:1" ht="12" customHeight="1" x14ac:dyDescent="0.2">
      <c r="A414" s="12"/>
    </row>
    <row r="415" spans="1:1" ht="12" customHeight="1" x14ac:dyDescent="0.2">
      <c r="A415" s="12"/>
    </row>
    <row r="416" spans="1:1" ht="12" customHeight="1" x14ac:dyDescent="0.2">
      <c r="A416" s="12"/>
    </row>
    <row r="417" spans="1:1" ht="12" customHeight="1" x14ac:dyDescent="0.2">
      <c r="A417" s="12"/>
    </row>
    <row r="418" spans="1:1" ht="12" customHeight="1" x14ac:dyDescent="0.2">
      <c r="A418" s="12"/>
    </row>
    <row r="419" spans="1:1" ht="12" customHeight="1" x14ac:dyDescent="0.2">
      <c r="A419" s="12"/>
    </row>
    <row r="420" spans="1:1" ht="12" customHeight="1" x14ac:dyDescent="0.2">
      <c r="A420" s="12"/>
    </row>
    <row r="421" spans="1:1" ht="12" customHeight="1" x14ac:dyDescent="0.2">
      <c r="A421" s="12"/>
    </row>
    <row r="422" spans="1:1" ht="12" customHeight="1" x14ac:dyDescent="0.2">
      <c r="A422" s="12"/>
    </row>
    <row r="423" spans="1:1" ht="12" customHeight="1" x14ac:dyDescent="0.2">
      <c r="A423" s="12"/>
    </row>
    <row r="424" spans="1:1" ht="12" customHeight="1" x14ac:dyDescent="0.2">
      <c r="A424" s="12"/>
    </row>
    <row r="425" spans="1:1" ht="12" customHeight="1" x14ac:dyDescent="0.2">
      <c r="A425" s="12"/>
    </row>
    <row r="426" spans="1:1" ht="12" customHeight="1" x14ac:dyDescent="0.2">
      <c r="A426" s="12"/>
    </row>
    <row r="427" spans="1:1" ht="12" customHeight="1" x14ac:dyDescent="0.2">
      <c r="A427" s="12"/>
    </row>
    <row r="428" spans="1:1" ht="12" customHeight="1" x14ac:dyDescent="0.2">
      <c r="A428" s="12"/>
    </row>
    <row r="429" spans="1:1" ht="12" customHeight="1" x14ac:dyDescent="0.2">
      <c r="A429" s="12"/>
    </row>
    <row r="430" spans="1:1" ht="12" customHeight="1" x14ac:dyDescent="0.2">
      <c r="A430" s="12"/>
    </row>
    <row r="431" spans="1:1" ht="12" customHeight="1" x14ac:dyDescent="0.2">
      <c r="A431" s="12"/>
    </row>
    <row r="432" spans="1:1" ht="12" customHeight="1" x14ac:dyDescent="0.2">
      <c r="A432" s="12"/>
    </row>
    <row r="433" spans="1:1" ht="12" customHeight="1" x14ac:dyDescent="0.2">
      <c r="A433" s="12"/>
    </row>
    <row r="434" spans="1:1" ht="12" customHeight="1" x14ac:dyDescent="0.2">
      <c r="A434" s="12"/>
    </row>
    <row r="435" spans="1:1" ht="12" customHeight="1" x14ac:dyDescent="0.2">
      <c r="A435" s="12"/>
    </row>
    <row r="436" spans="1:1" ht="12" customHeight="1" x14ac:dyDescent="0.2">
      <c r="A436" s="12"/>
    </row>
    <row r="437" spans="1:1" ht="12" customHeight="1" x14ac:dyDescent="0.2">
      <c r="A437" s="12"/>
    </row>
    <row r="438" spans="1:1" ht="12" customHeight="1" x14ac:dyDescent="0.2">
      <c r="A438" s="12"/>
    </row>
    <row r="439" spans="1:1" ht="12" customHeight="1" x14ac:dyDescent="0.2">
      <c r="A439" s="12"/>
    </row>
    <row r="440" spans="1:1" ht="12" customHeight="1" x14ac:dyDescent="0.2">
      <c r="A440" s="12"/>
    </row>
    <row r="441" spans="1:1" ht="12" customHeight="1" x14ac:dyDescent="0.2">
      <c r="A441" s="12"/>
    </row>
    <row r="442" spans="1:1" ht="12" customHeight="1" x14ac:dyDescent="0.2">
      <c r="A442" s="12"/>
    </row>
    <row r="443" spans="1:1" ht="12" customHeight="1" x14ac:dyDescent="0.2">
      <c r="A443" s="12"/>
    </row>
    <row r="444" spans="1:1" ht="12" customHeight="1" x14ac:dyDescent="0.2">
      <c r="A444" s="12"/>
    </row>
    <row r="445" spans="1:1" ht="12" customHeight="1" x14ac:dyDescent="0.2">
      <c r="A445" s="12"/>
    </row>
    <row r="446" spans="1:1" ht="12" customHeight="1" x14ac:dyDescent="0.2">
      <c r="A446" s="12"/>
    </row>
    <row r="447" spans="1:1" ht="12" customHeight="1" x14ac:dyDescent="0.2">
      <c r="A447" s="12"/>
    </row>
    <row r="448" spans="1:1" ht="12" customHeight="1" x14ac:dyDescent="0.2">
      <c r="A448" s="12"/>
    </row>
    <row r="449" spans="1:1" ht="12" customHeight="1" x14ac:dyDescent="0.2">
      <c r="A449" s="12"/>
    </row>
    <row r="450" spans="1:1" ht="12" customHeight="1" x14ac:dyDescent="0.2">
      <c r="A450" s="12"/>
    </row>
    <row r="451" spans="1:1" ht="12" customHeight="1" x14ac:dyDescent="0.2">
      <c r="A451" s="12"/>
    </row>
    <row r="452" spans="1:1" ht="12" customHeight="1" x14ac:dyDescent="0.2">
      <c r="A452" s="12"/>
    </row>
    <row r="453" spans="1:1" ht="12" customHeight="1" x14ac:dyDescent="0.2">
      <c r="A453" s="12"/>
    </row>
    <row r="454" spans="1:1" ht="12" customHeight="1" x14ac:dyDescent="0.2">
      <c r="A454" s="12"/>
    </row>
    <row r="455" spans="1:1" ht="12" customHeight="1" x14ac:dyDescent="0.2">
      <c r="A455" s="12"/>
    </row>
    <row r="456" spans="1:1" ht="12" customHeight="1" x14ac:dyDescent="0.2">
      <c r="A456" s="12"/>
    </row>
    <row r="457" spans="1:1" ht="12" customHeight="1" x14ac:dyDescent="0.2">
      <c r="A457" s="12"/>
    </row>
    <row r="458" spans="1:1" ht="12" customHeight="1" x14ac:dyDescent="0.2">
      <c r="A458" s="12"/>
    </row>
    <row r="459" spans="1:1" ht="12" customHeight="1" x14ac:dyDescent="0.2">
      <c r="A459" s="12"/>
    </row>
    <row r="460" spans="1:1" ht="12" customHeight="1" x14ac:dyDescent="0.2">
      <c r="A460" s="12"/>
    </row>
    <row r="461" spans="1:1" ht="12" customHeight="1" x14ac:dyDescent="0.2">
      <c r="A461" s="12"/>
    </row>
    <row r="462" spans="1:1" ht="12" customHeight="1" x14ac:dyDescent="0.2">
      <c r="A462" s="12"/>
    </row>
    <row r="463" spans="1:1" ht="12" customHeight="1" x14ac:dyDescent="0.2">
      <c r="A463" s="12"/>
    </row>
    <row r="464" spans="1:1" ht="12" customHeight="1" x14ac:dyDescent="0.2">
      <c r="A464" s="12"/>
    </row>
    <row r="465" spans="1:1" ht="12" customHeight="1" x14ac:dyDescent="0.2">
      <c r="A465" s="12"/>
    </row>
    <row r="466" spans="1:1" ht="12" customHeight="1" x14ac:dyDescent="0.2">
      <c r="A466" s="12"/>
    </row>
    <row r="467" spans="1:1" ht="12" customHeight="1" x14ac:dyDescent="0.2">
      <c r="A467" s="12"/>
    </row>
    <row r="468" spans="1:1" ht="12" customHeight="1" x14ac:dyDescent="0.2">
      <c r="A468" s="12"/>
    </row>
    <row r="469" spans="1:1" ht="12" customHeight="1" x14ac:dyDescent="0.2">
      <c r="A469" s="12"/>
    </row>
  </sheetData>
  <mergeCells count="133">
    <mergeCell ref="B329:G329"/>
    <mergeCell ref="D331:F331"/>
    <mergeCell ref="M331:N331"/>
    <mergeCell ref="B313:G313"/>
    <mergeCell ref="B314:G314"/>
    <mergeCell ref="B325:G325"/>
    <mergeCell ref="B326:G326"/>
    <mergeCell ref="B327:G327"/>
    <mergeCell ref="B328:G328"/>
    <mergeCell ref="B297:G297"/>
    <mergeCell ref="B298:G298"/>
    <mergeCell ref="B299:G299"/>
    <mergeCell ref="B310:G310"/>
    <mergeCell ref="B311:G311"/>
    <mergeCell ref="B312:G312"/>
    <mergeCell ref="B281:G281"/>
    <mergeCell ref="B282:G282"/>
    <mergeCell ref="B283:G283"/>
    <mergeCell ref="B284:G284"/>
    <mergeCell ref="B295:G295"/>
    <mergeCell ref="B296:G296"/>
    <mergeCell ref="B265:G265"/>
    <mergeCell ref="B266:G266"/>
    <mergeCell ref="B267:G267"/>
    <mergeCell ref="B268:G268"/>
    <mergeCell ref="B269:G269"/>
    <mergeCell ref="B280:G280"/>
    <mergeCell ref="B250:G250"/>
    <mergeCell ref="B251:G251"/>
    <mergeCell ref="B252:G252"/>
    <mergeCell ref="B253:G253"/>
    <mergeCell ref="B254:G254"/>
    <mergeCell ref="C257:D257"/>
    <mergeCell ref="F257:G257"/>
    <mergeCell ref="B235:G235"/>
    <mergeCell ref="B236:G236"/>
    <mergeCell ref="B237:G237"/>
    <mergeCell ref="B238:G238"/>
    <mergeCell ref="B239:G239"/>
    <mergeCell ref="C242:D242"/>
    <mergeCell ref="F242:G242"/>
    <mergeCell ref="B220:G220"/>
    <mergeCell ref="B221:G221"/>
    <mergeCell ref="B222:G222"/>
    <mergeCell ref="B223:G223"/>
    <mergeCell ref="B224:G224"/>
    <mergeCell ref="C227:D227"/>
    <mergeCell ref="F227:G227"/>
    <mergeCell ref="B205:G205"/>
    <mergeCell ref="B206:G206"/>
    <mergeCell ref="B207:G207"/>
    <mergeCell ref="B208:G208"/>
    <mergeCell ref="B209:G209"/>
    <mergeCell ref="C212:D212"/>
    <mergeCell ref="F212:G212"/>
    <mergeCell ref="B190:G190"/>
    <mergeCell ref="B191:G191"/>
    <mergeCell ref="B192:G192"/>
    <mergeCell ref="B193:G193"/>
    <mergeCell ref="B194:G194"/>
    <mergeCell ref="C197:D197"/>
    <mergeCell ref="F197:G197"/>
    <mergeCell ref="B175:G175"/>
    <mergeCell ref="B176:G176"/>
    <mergeCell ref="B177:G177"/>
    <mergeCell ref="B178:G178"/>
    <mergeCell ref="B179:G179"/>
    <mergeCell ref="C182:D182"/>
    <mergeCell ref="F182:G182"/>
    <mergeCell ref="B139:G139"/>
    <mergeCell ref="B140:G140"/>
    <mergeCell ref="B141:G141"/>
    <mergeCell ref="B142:G142"/>
    <mergeCell ref="B143:G143"/>
    <mergeCell ref="C167:D167"/>
    <mergeCell ref="F167:G167"/>
    <mergeCell ref="C146:D146"/>
    <mergeCell ref="F146:G146"/>
    <mergeCell ref="B160:G160"/>
    <mergeCell ref="B161:G161"/>
    <mergeCell ref="B162:G162"/>
    <mergeCell ref="B163:G163"/>
    <mergeCell ref="B164:G164"/>
    <mergeCell ref="B118:G118"/>
    <mergeCell ref="B119:G119"/>
    <mergeCell ref="B120:G120"/>
    <mergeCell ref="B121:G121"/>
    <mergeCell ref="B122:G122"/>
    <mergeCell ref="C125:D125"/>
    <mergeCell ref="F125:G125"/>
    <mergeCell ref="B98:G98"/>
    <mergeCell ref="B99:G99"/>
    <mergeCell ref="B100:G100"/>
    <mergeCell ref="B101:G101"/>
    <mergeCell ref="C104:D104"/>
    <mergeCell ref="F104:G104"/>
    <mergeCell ref="B78:G78"/>
    <mergeCell ref="B79:G79"/>
    <mergeCell ref="B80:G80"/>
    <mergeCell ref="C83:D83"/>
    <mergeCell ref="F83:G83"/>
    <mergeCell ref="B97:G97"/>
    <mergeCell ref="B36:G36"/>
    <mergeCell ref="B37:G37"/>
    <mergeCell ref="C62:D62"/>
    <mergeCell ref="F62:G62"/>
    <mergeCell ref="B76:G76"/>
    <mergeCell ref="B77:G77"/>
    <mergeCell ref="C41:D41"/>
    <mergeCell ref="F41:G41"/>
    <mergeCell ref="B55:G55"/>
    <mergeCell ref="B56:G56"/>
    <mergeCell ref="B57:G57"/>
    <mergeCell ref="B58:G58"/>
    <mergeCell ref="B59:G59"/>
    <mergeCell ref="B33:G33"/>
    <mergeCell ref="B34:G34"/>
    <mergeCell ref="B35:G35"/>
    <mergeCell ref="A9:B9"/>
    <mergeCell ref="A10:B10"/>
    <mergeCell ref="A11:B11"/>
    <mergeCell ref="A12:B12"/>
    <mergeCell ref="A13:B13"/>
    <mergeCell ref="A14:B14"/>
    <mergeCell ref="M1:N1"/>
    <mergeCell ref="A3:C3"/>
    <mergeCell ref="A4:B4"/>
    <mergeCell ref="A5:B5"/>
    <mergeCell ref="A7:B7"/>
    <mergeCell ref="A8:B8"/>
    <mergeCell ref="A15:B15"/>
    <mergeCell ref="C19:D19"/>
    <mergeCell ref="F19:G19"/>
  </mergeCells>
  <pageMargins left="0.98425196850393704" right="0.39370078740157483" top="0.39370078740157483" bottom="0.39370078740157483" header="0.51181102362204722" footer="0.51181102362204722"/>
  <pageSetup paperSize="9" scale="68" orientation="portrait" horizontalDpi="300" verticalDpi="300" r:id="rId1"/>
  <headerFooter alignWithMargins="0"/>
  <rowBreaks count="4" manualBreakCount="4">
    <brk id="81" max="16383" man="1"/>
    <brk id="165" max="16383" man="1"/>
    <brk id="225" max="16383" man="1"/>
    <brk id="33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422B-FDCB-437E-AF6E-2547D08C40BC}">
  <sheetPr>
    <tabColor theme="7" tint="0.79998168889431442"/>
  </sheetPr>
  <dimension ref="A1:AO870"/>
  <sheetViews>
    <sheetView showGridLines="0" zoomScaleNormal="100" workbookViewId="0">
      <selection activeCell="K106" sqref="K106"/>
    </sheetView>
  </sheetViews>
  <sheetFormatPr baseColWidth="10" defaultColWidth="11.42578125" defaultRowHeight="12" customHeight="1" x14ac:dyDescent="0.2"/>
  <cols>
    <col min="1" max="1" width="18.28515625" style="2" customWidth="1"/>
    <col min="2" max="2" width="35" style="2" customWidth="1"/>
    <col min="3" max="4" width="15.7109375" style="2" customWidth="1"/>
    <col min="5" max="5" width="0.85546875" style="2" customWidth="1"/>
    <col min="6" max="7" width="15.7109375" style="2" customWidth="1"/>
    <col min="8" max="8" width="11.42578125" style="2"/>
    <col min="9" max="9" width="20.7109375" style="2" bestFit="1" customWidth="1"/>
    <col min="10" max="10" width="11.7109375" style="2" bestFit="1" customWidth="1"/>
    <col min="11" max="11" width="12.28515625" style="2" bestFit="1" customWidth="1"/>
    <col min="12" max="16384" width="11.42578125" style="2"/>
  </cols>
  <sheetData>
    <row r="1" spans="1:41" ht="24" customHeight="1" x14ac:dyDescent="0.3">
      <c r="A1" s="1" t="s">
        <v>144</v>
      </c>
      <c r="G1" s="3" t="s">
        <v>150</v>
      </c>
    </row>
    <row r="2" spans="1:41" ht="30" thickBot="1" x14ac:dyDescent="0.3">
      <c r="A2" s="76" t="s">
        <v>133</v>
      </c>
      <c r="F2" s="77" t="s">
        <v>60</v>
      </c>
      <c r="G2" s="78"/>
      <c r="I2" s="14"/>
      <c r="P2" s="83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ht="12.75" customHeight="1" x14ac:dyDescent="0.2">
      <c r="A3" s="113" t="s">
        <v>147</v>
      </c>
      <c r="B3" s="114"/>
      <c r="C3" s="115"/>
      <c r="F3" s="28"/>
      <c r="G3" s="66"/>
      <c r="I3" s="14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12" customHeight="1" x14ac:dyDescent="0.2">
      <c r="A4" s="111" t="s">
        <v>29</v>
      </c>
      <c r="B4" s="112"/>
      <c r="C4" s="4">
        <f>Kalender_2030!K34</f>
        <v>37</v>
      </c>
      <c r="D4" s="13"/>
      <c r="I4" s="1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2" customHeight="1" x14ac:dyDescent="0.2">
      <c r="A5" s="111" t="s">
        <v>30</v>
      </c>
      <c r="B5" s="112"/>
      <c r="C5" s="4">
        <f>Kalender_2030!K35</f>
        <v>39</v>
      </c>
      <c r="I5" s="14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12" customHeight="1" x14ac:dyDescent="0.2">
      <c r="A6" s="31" t="s">
        <v>31</v>
      </c>
      <c r="B6" s="32"/>
      <c r="C6" s="4">
        <f>Kalender_2030!K36</f>
        <v>39</v>
      </c>
      <c r="I6" s="14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2" customHeight="1" x14ac:dyDescent="0.2">
      <c r="A7" s="111" t="s">
        <v>32</v>
      </c>
      <c r="B7" s="112"/>
      <c r="C7" s="4">
        <f>Kalender_2030!K37</f>
        <v>39</v>
      </c>
      <c r="I7" s="14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ht="12" customHeight="1" x14ac:dyDescent="0.2">
      <c r="A8" s="111" t="s">
        <v>33</v>
      </c>
      <c r="B8" s="112"/>
      <c r="C8" s="4">
        <f>Kalender_2030!K38</f>
        <v>39</v>
      </c>
      <c r="I8" s="14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12" customHeight="1" x14ac:dyDescent="0.2">
      <c r="A9" s="111" t="s">
        <v>61</v>
      </c>
      <c r="B9" s="112"/>
      <c r="C9" s="4">
        <f>Kalender_2030!K39</f>
        <v>8</v>
      </c>
      <c r="I9" s="14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2" customHeight="1" x14ac:dyDescent="0.2">
      <c r="A10" s="111" t="s">
        <v>62</v>
      </c>
      <c r="B10" s="112"/>
      <c r="C10" s="4">
        <f>Kalender_2030!K40</f>
        <v>2</v>
      </c>
      <c r="I10" s="14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ht="12" customHeight="1" x14ac:dyDescent="0.2">
      <c r="A11" s="111" t="s">
        <v>63</v>
      </c>
      <c r="B11" s="112"/>
      <c r="C11" s="4">
        <f>Kalender_2030!K41</f>
        <v>37</v>
      </c>
      <c r="I11" s="14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ht="12" customHeight="1" x14ac:dyDescent="0.2">
      <c r="A12" s="111" t="s">
        <v>64</v>
      </c>
      <c r="B12" s="112"/>
      <c r="C12" s="4">
        <f>Kalender_2030!K42</f>
        <v>9</v>
      </c>
      <c r="I12" s="14"/>
    </row>
    <row r="13" spans="1:41" ht="12" customHeight="1" x14ac:dyDescent="0.2">
      <c r="A13" s="111" t="s">
        <v>22</v>
      </c>
      <c r="B13" s="112"/>
      <c r="C13" s="4">
        <f>Kalender_2030!K43</f>
        <v>55</v>
      </c>
      <c r="I13" s="14"/>
      <c r="J13" s="34"/>
      <c r="K13" s="34"/>
    </row>
    <row r="14" spans="1:41" ht="12" customHeight="1" x14ac:dyDescent="0.2">
      <c r="A14" s="111" t="s">
        <v>9</v>
      </c>
      <c r="B14" s="112"/>
      <c r="C14" s="4">
        <f>Kalender_2030!K44</f>
        <v>61</v>
      </c>
      <c r="I14" s="14"/>
      <c r="J14" s="34"/>
      <c r="K14" s="34"/>
    </row>
    <row r="15" spans="1:41" ht="12" customHeight="1" thickBot="1" x14ac:dyDescent="0.25">
      <c r="A15" s="123" t="s">
        <v>65</v>
      </c>
      <c r="B15" s="124"/>
      <c r="C15" s="5">
        <f>SUM(C4:C14)</f>
        <v>365</v>
      </c>
      <c r="I15" s="14"/>
      <c r="J15" s="34"/>
      <c r="K15" s="34"/>
    </row>
    <row r="16" spans="1:41" ht="12.75" customHeight="1" x14ac:dyDescent="0.2">
      <c r="I16" s="15"/>
      <c r="J16" s="37"/>
      <c r="K16" s="38"/>
    </row>
    <row r="17" spans="1:9" ht="12" customHeight="1" x14ac:dyDescent="0.25">
      <c r="A17" s="16" t="s">
        <v>66</v>
      </c>
      <c r="B17" s="6">
        <v>430</v>
      </c>
      <c r="C17" s="7"/>
      <c r="D17" s="7"/>
      <c r="E17" s="7"/>
      <c r="F17" s="29"/>
      <c r="G17" s="29"/>
    </row>
    <row r="18" spans="1:9" ht="12" customHeight="1" x14ac:dyDescent="0.2">
      <c r="A18" s="17" t="s">
        <v>67</v>
      </c>
      <c r="B18" s="2" t="s">
        <v>151</v>
      </c>
    </row>
    <row r="19" spans="1:9" ht="12" customHeight="1" x14ac:dyDescent="0.2">
      <c r="A19" s="17"/>
      <c r="C19" s="120" t="s">
        <v>69</v>
      </c>
      <c r="D19" s="121"/>
      <c r="F19" s="120" t="s">
        <v>70</v>
      </c>
      <c r="G19" s="121"/>
    </row>
    <row r="20" spans="1:9" ht="12" customHeight="1" x14ac:dyDescent="0.2">
      <c r="A20" s="17"/>
      <c r="C20" s="8" t="s">
        <v>71</v>
      </c>
      <c r="D20" s="8" t="s">
        <v>72</v>
      </c>
      <c r="F20" s="8" t="s">
        <v>73</v>
      </c>
      <c r="G20" s="8" t="s">
        <v>74</v>
      </c>
    </row>
    <row r="21" spans="1:9" ht="12" customHeight="1" x14ac:dyDescent="0.2">
      <c r="A21" s="17"/>
      <c r="B21" s="14" t="s">
        <v>29</v>
      </c>
      <c r="C21" s="20">
        <v>3916.6729999999998</v>
      </c>
      <c r="D21" s="21">
        <f>C21*C$4</f>
        <v>144916.90099999998</v>
      </c>
      <c r="E21" s="9"/>
      <c r="F21" s="22">
        <v>113.63</v>
      </c>
      <c r="G21" s="26">
        <f>F21*C$4</f>
        <v>4204.3099999999995</v>
      </c>
    </row>
    <row r="22" spans="1:9" ht="12" customHeight="1" x14ac:dyDescent="0.2">
      <c r="A22" s="17"/>
      <c r="B22" s="14" t="s">
        <v>30</v>
      </c>
      <c r="C22" s="20">
        <v>3916.6729999999998</v>
      </c>
      <c r="D22" s="21">
        <f>C22*C$5</f>
        <v>152750.247</v>
      </c>
      <c r="E22" s="9"/>
      <c r="F22" s="22">
        <v>113.63</v>
      </c>
      <c r="G22" s="26">
        <f>F22*C$5</f>
        <v>4431.57</v>
      </c>
    </row>
    <row r="23" spans="1:9" ht="12" customHeight="1" x14ac:dyDescent="0.2">
      <c r="A23" s="17"/>
      <c r="B23" s="14" t="s">
        <v>31</v>
      </c>
      <c r="C23" s="20">
        <v>3916.6729999999998</v>
      </c>
      <c r="D23" s="21">
        <f>C23*C$6</f>
        <v>152750.247</v>
      </c>
      <c r="E23" s="9"/>
      <c r="F23" s="22">
        <v>113.63</v>
      </c>
      <c r="G23" s="26">
        <f>F23*C$6</f>
        <v>4431.57</v>
      </c>
    </row>
    <row r="24" spans="1:9" ht="12" customHeight="1" x14ac:dyDescent="0.2">
      <c r="A24" s="17"/>
      <c r="B24" s="14" t="s">
        <v>75</v>
      </c>
      <c r="C24" s="20">
        <v>3916.6729999999998</v>
      </c>
      <c r="D24" s="21">
        <f>C24*C$7</f>
        <v>152750.247</v>
      </c>
      <c r="E24" s="9"/>
      <c r="F24" s="22">
        <v>113.63</v>
      </c>
      <c r="G24" s="26">
        <f>F24*C$7</f>
        <v>4431.57</v>
      </c>
    </row>
    <row r="25" spans="1:9" ht="12" customHeight="1" x14ac:dyDescent="0.2">
      <c r="A25" s="17"/>
      <c r="B25" s="14" t="s">
        <v>33</v>
      </c>
      <c r="C25" s="20">
        <v>3916.6729999999998</v>
      </c>
      <c r="D25" s="21">
        <f>C25*C$8</f>
        <v>152750.247</v>
      </c>
      <c r="E25" s="9"/>
      <c r="F25" s="22">
        <v>113.63</v>
      </c>
      <c r="G25" s="26">
        <f>F25*C$8</f>
        <v>4431.57</v>
      </c>
    </row>
    <row r="26" spans="1:9" ht="12" customHeight="1" x14ac:dyDescent="0.2">
      <c r="A26" s="17"/>
      <c r="B26" s="14" t="s">
        <v>61</v>
      </c>
      <c r="C26" s="20">
        <v>3916.6729999999998</v>
      </c>
      <c r="D26" s="21">
        <f>C26*C$9</f>
        <v>31333.383999999998</v>
      </c>
      <c r="E26" s="9"/>
      <c r="F26" s="22">
        <v>113.63</v>
      </c>
      <c r="G26" s="26">
        <f>F26*C$9</f>
        <v>909.04</v>
      </c>
    </row>
    <row r="27" spans="1:9" ht="12" customHeight="1" x14ac:dyDescent="0.2">
      <c r="A27" s="17"/>
      <c r="B27" s="14" t="s">
        <v>62</v>
      </c>
      <c r="C27" s="20">
        <v>3916.6729999999998</v>
      </c>
      <c r="D27" s="21">
        <f>C27*C$10</f>
        <v>7833.3459999999995</v>
      </c>
      <c r="E27" s="9"/>
      <c r="F27" s="22">
        <v>113.63</v>
      </c>
      <c r="G27" s="26">
        <f>F27*C$10</f>
        <v>227.26</v>
      </c>
    </row>
    <row r="28" spans="1:9" ht="12" customHeight="1" x14ac:dyDescent="0.2">
      <c r="A28" s="17"/>
      <c r="B28" s="14" t="s">
        <v>63</v>
      </c>
      <c r="C28" s="20">
        <v>2258.9389999999999</v>
      </c>
      <c r="D28" s="21">
        <f>C28*C$11</f>
        <v>83580.742999999988</v>
      </c>
      <c r="E28" s="9"/>
      <c r="F28" s="22">
        <v>65.47</v>
      </c>
      <c r="G28" s="26">
        <f>F28*C$11</f>
        <v>2422.39</v>
      </c>
    </row>
    <row r="29" spans="1:9" ht="12" customHeight="1" x14ac:dyDescent="0.2">
      <c r="A29" s="17"/>
      <c r="B29" s="14" t="s">
        <v>64</v>
      </c>
      <c r="C29" s="20">
        <v>2258.9389999999999</v>
      </c>
      <c r="D29" s="21">
        <f>C29*C$12</f>
        <v>20330.450999999997</v>
      </c>
      <c r="E29" s="9"/>
      <c r="F29" s="22">
        <v>65.47</v>
      </c>
      <c r="G29" s="26">
        <f>F29*C$12</f>
        <v>589.23</v>
      </c>
    </row>
    <row r="30" spans="1:9" ht="12.75" customHeight="1" x14ac:dyDescent="0.2">
      <c r="A30" s="17"/>
      <c r="B30" s="14" t="s">
        <v>22</v>
      </c>
      <c r="C30" s="20">
        <v>1765.297</v>
      </c>
      <c r="D30" s="21">
        <f>C30*C$13</f>
        <v>97091.335000000006</v>
      </c>
      <c r="E30" s="9"/>
      <c r="F30" s="22">
        <v>50.73</v>
      </c>
      <c r="G30" s="26">
        <f>F30*C$13</f>
        <v>2790.1499999999996</v>
      </c>
    </row>
    <row r="31" spans="1:9" ht="12" customHeight="1" x14ac:dyDescent="0.2">
      <c r="A31" s="17"/>
      <c r="B31" s="14" t="s">
        <v>9</v>
      </c>
      <c r="C31" s="20">
        <v>1218.865</v>
      </c>
      <c r="D31" s="21">
        <f>C31*C$14</f>
        <v>74350.764999999999</v>
      </c>
      <c r="E31" s="9"/>
      <c r="F31" s="22">
        <v>34.979999999999997</v>
      </c>
      <c r="G31" s="26">
        <f>F31*C$14</f>
        <v>2133.7799999999997</v>
      </c>
    </row>
    <row r="32" spans="1:9" ht="12" customHeight="1" x14ac:dyDescent="0.2">
      <c r="A32" s="17"/>
      <c r="B32" s="15" t="s">
        <v>76</v>
      </c>
      <c r="C32" s="23"/>
      <c r="D32" s="24">
        <f>SUM(D21:D31)</f>
        <v>1070437.9129999999</v>
      </c>
      <c r="E32" s="9"/>
      <c r="F32" s="25"/>
      <c r="G32" s="27">
        <f>SUM(G21:G31)</f>
        <v>31002.439999999995</v>
      </c>
      <c r="I32" s="10"/>
    </row>
    <row r="33" spans="1:11" ht="12" customHeight="1" x14ac:dyDescent="0.2">
      <c r="A33" s="18" t="s">
        <v>77</v>
      </c>
      <c r="B33" s="122" t="s">
        <v>225</v>
      </c>
      <c r="C33" s="122"/>
      <c r="D33" s="122"/>
      <c r="E33" s="122"/>
      <c r="F33" s="122"/>
      <c r="G33" s="122"/>
      <c r="I33" s="2" t="s">
        <v>67</v>
      </c>
    </row>
    <row r="34" spans="1:11" ht="12" customHeight="1" x14ac:dyDescent="0.2">
      <c r="A34" s="18" t="s">
        <v>79</v>
      </c>
      <c r="B34" s="118"/>
      <c r="C34" s="119"/>
      <c r="D34" s="119"/>
      <c r="E34" s="119"/>
      <c r="F34" s="119"/>
      <c r="G34" s="119"/>
    </row>
    <row r="35" spans="1:11" ht="12" customHeight="1" x14ac:dyDescent="0.2">
      <c r="A35" s="30" t="s">
        <v>80</v>
      </c>
      <c r="B35" s="122" t="s">
        <v>142</v>
      </c>
      <c r="C35" s="122"/>
      <c r="D35" s="122"/>
      <c r="E35" s="122"/>
      <c r="F35" s="122"/>
      <c r="G35" s="122"/>
    </row>
    <row r="36" spans="1:11" ht="25.5" customHeight="1" x14ac:dyDescent="0.2">
      <c r="A36" s="30" t="s">
        <v>82</v>
      </c>
      <c r="B36" s="116" t="s">
        <v>226</v>
      </c>
      <c r="C36" s="117"/>
      <c r="D36" s="117"/>
      <c r="E36" s="117"/>
      <c r="F36" s="117"/>
      <c r="G36" s="117"/>
    </row>
    <row r="37" spans="1:11" ht="27" customHeight="1" x14ac:dyDescent="0.2">
      <c r="A37" s="19" t="s">
        <v>84</v>
      </c>
      <c r="B37" s="118" t="s">
        <v>227</v>
      </c>
      <c r="C37" s="119"/>
      <c r="D37" s="119"/>
      <c r="E37" s="119"/>
      <c r="F37" s="119"/>
      <c r="G37" s="119"/>
    </row>
    <row r="39" spans="1:11" ht="12" customHeight="1" x14ac:dyDescent="0.25">
      <c r="A39" s="16" t="s">
        <v>66</v>
      </c>
      <c r="B39" s="6">
        <v>441</v>
      </c>
      <c r="C39" s="7"/>
      <c r="D39" s="7"/>
      <c r="E39" s="7"/>
      <c r="F39" s="29"/>
      <c r="G39" s="29"/>
    </row>
    <row r="40" spans="1:11" ht="12" customHeight="1" x14ac:dyDescent="0.2">
      <c r="A40" s="17" t="s">
        <v>67</v>
      </c>
      <c r="B40" s="2" t="s">
        <v>240</v>
      </c>
      <c r="C40" s="120" t="s">
        <v>69</v>
      </c>
      <c r="D40" s="121"/>
      <c r="F40" s="120" t="s">
        <v>70</v>
      </c>
      <c r="G40" s="121"/>
    </row>
    <row r="41" spans="1:11" ht="12" customHeight="1" x14ac:dyDescent="0.2">
      <c r="A41" s="17"/>
      <c r="C41" s="8" t="s">
        <v>71</v>
      </c>
      <c r="D41" s="8" t="s">
        <v>72</v>
      </c>
      <c r="F41" s="8" t="s">
        <v>73</v>
      </c>
      <c r="G41" s="8" t="s">
        <v>74</v>
      </c>
    </row>
    <row r="42" spans="1:11" ht="12" customHeight="1" x14ac:dyDescent="0.2">
      <c r="A42" s="17"/>
      <c r="B42" s="14" t="s">
        <v>29</v>
      </c>
      <c r="C42" s="20">
        <v>529.48099999999999</v>
      </c>
      <c r="D42" s="21">
        <f>C42*C$4</f>
        <v>19590.796999999999</v>
      </c>
      <c r="E42" s="9"/>
      <c r="F42" s="22">
        <v>10.47</v>
      </c>
      <c r="G42" s="26">
        <f>F42*C$4</f>
        <v>387.39000000000004</v>
      </c>
      <c r="J42" s="43"/>
      <c r="K42" s="35"/>
    </row>
    <row r="43" spans="1:11" ht="12" customHeight="1" x14ac:dyDescent="0.2">
      <c r="A43" s="17"/>
      <c r="B43" s="14" t="s">
        <v>30</v>
      </c>
      <c r="C43" s="20">
        <v>529.48099999999999</v>
      </c>
      <c r="D43" s="21">
        <f>C43*C$5</f>
        <v>20649.758999999998</v>
      </c>
      <c r="E43" s="9"/>
      <c r="F43" s="22">
        <v>10.47</v>
      </c>
      <c r="G43" s="26">
        <f>F43*C$5</f>
        <v>408.33000000000004</v>
      </c>
    </row>
    <row r="44" spans="1:11" ht="12" customHeight="1" x14ac:dyDescent="0.2">
      <c r="A44" s="17"/>
      <c r="B44" s="14" t="s">
        <v>31</v>
      </c>
      <c r="C44" s="20">
        <v>529.48099999999999</v>
      </c>
      <c r="D44" s="21">
        <f>C44*C$6</f>
        <v>20649.758999999998</v>
      </c>
      <c r="E44" s="9"/>
      <c r="F44" s="22">
        <v>10.47</v>
      </c>
      <c r="G44" s="26">
        <f>F44*C$6</f>
        <v>408.33000000000004</v>
      </c>
    </row>
    <row r="45" spans="1:11" ht="12" customHeight="1" x14ac:dyDescent="0.2">
      <c r="A45" s="17"/>
      <c r="B45" s="14" t="s">
        <v>32</v>
      </c>
      <c r="C45" s="20">
        <v>529.48099999999999</v>
      </c>
      <c r="D45" s="21">
        <f>C45*C$7</f>
        <v>20649.758999999998</v>
      </c>
      <c r="E45" s="9"/>
      <c r="F45" s="22">
        <v>10.47</v>
      </c>
      <c r="G45" s="26">
        <f>F45*C$7</f>
        <v>408.33000000000004</v>
      </c>
    </row>
    <row r="46" spans="1:11" ht="12" customHeight="1" x14ac:dyDescent="0.2">
      <c r="A46" s="17"/>
      <c r="B46" s="14" t="s">
        <v>33</v>
      </c>
      <c r="C46" s="20">
        <v>529.48099999999999</v>
      </c>
      <c r="D46" s="21">
        <f>C46*C$8</f>
        <v>20649.758999999998</v>
      </c>
      <c r="E46" s="9"/>
      <c r="F46" s="22">
        <v>10.47</v>
      </c>
      <c r="G46" s="26">
        <f>F46*C$8</f>
        <v>408.33000000000004</v>
      </c>
    </row>
    <row r="47" spans="1:11" ht="12" customHeight="1" x14ac:dyDescent="0.2">
      <c r="A47" s="17"/>
      <c r="B47" s="14" t="s">
        <v>115</v>
      </c>
      <c r="C47" s="20">
        <v>397.78500000000003</v>
      </c>
      <c r="D47" s="21">
        <f>C47*C$9</f>
        <v>3182.28</v>
      </c>
      <c r="E47" s="9"/>
      <c r="F47" s="22">
        <v>7.47</v>
      </c>
      <c r="G47" s="26">
        <f>F47*C$9</f>
        <v>59.76</v>
      </c>
    </row>
    <row r="48" spans="1:11" ht="12" customHeight="1" x14ac:dyDescent="0.2">
      <c r="A48" s="17"/>
      <c r="B48" s="14" t="s">
        <v>35</v>
      </c>
      <c r="C48" s="20">
        <v>397.78500000000003</v>
      </c>
      <c r="D48" s="21">
        <f>C48*C$10</f>
        <v>795.57</v>
      </c>
      <c r="E48" s="9"/>
      <c r="F48" s="22">
        <v>7.47</v>
      </c>
      <c r="G48" s="26">
        <f>F48*C$10</f>
        <v>14.94</v>
      </c>
    </row>
    <row r="49" spans="1:9" ht="12" customHeight="1" x14ac:dyDescent="0.2">
      <c r="A49" s="17"/>
      <c r="B49" s="14" t="s">
        <v>63</v>
      </c>
      <c r="C49" s="20">
        <v>397.78500000000003</v>
      </c>
      <c r="D49" s="21">
        <f>C49*C$11</f>
        <v>14718.045</v>
      </c>
      <c r="E49" s="9"/>
      <c r="F49" s="22">
        <v>7.47</v>
      </c>
      <c r="G49" s="26">
        <f>F49*C$11</f>
        <v>276.39</v>
      </c>
    </row>
    <row r="50" spans="1:9" ht="12" customHeight="1" x14ac:dyDescent="0.2">
      <c r="A50" s="17"/>
      <c r="B50" s="14" t="s">
        <v>64</v>
      </c>
      <c r="C50" s="20">
        <v>397.78500000000003</v>
      </c>
      <c r="D50" s="21">
        <f>C50*C$12</f>
        <v>3580.0650000000001</v>
      </c>
      <c r="E50" s="9"/>
      <c r="F50" s="22">
        <v>7.47</v>
      </c>
      <c r="G50" s="26">
        <f>F50*C$12</f>
        <v>67.23</v>
      </c>
    </row>
    <row r="51" spans="1:9" ht="12" customHeight="1" x14ac:dyDescent="0.2">
      <c r="A51" s="17"/>
      <c r="B51" s="14" t="s">
        <v>22</v>
      </c>
      <c r="C51" s="20">
        <v>340.95800000000003</v>
      </c>
      <c r="D51" s="21">
        <f>C51*C$13</f>
        <v>18752.690000000002</v>
      </c>
      <c r="E51" s="9"/>
      <c r="F51" s="22">
        <v>6.4</v>
      </c>
      <c r="G51" s="26">
        <f>F51*C$13</f>
        <v>352</v>
      </c>
    </row>
    <row r="52" spans="1:9" ht="12" customHeight="1" x14ac:dyDescent="0.2">
      <c r="A52" s="17"/>
      <c r="B52" s="14" t="s">
        <v>9</v>
      </c>
      <c r="C52" s="20">
        <v>340.95800000000003</v>
      </c>
      <c r="D52" s="21">
        <f>C52*C$14</f>
        <v>20798.438000000002</v>
      </c>
      <c r="E52" s="9"/>
      <c r="F52" s="22">
        <v>6.4</v>
      </c>
      <c r="G52" s="26">
        <f>F52*C$14</f>
        <v>390.40000000000003</v>
      </c>
    </row>
    <row r="53" spans="1:9" ht="12" customHeight="1" x14ac:dyDescent="0.2">
      <c r="A53" s="17"/>
      <c r="B53" s="15" t="s">
        <v>76</v>
      </c>
      <c r="C53" s="23"/>
      <c r="D53" s="24">
        <f>SUM(D42:D52)</f>
        <v>164016.921</v>
      </c>
      <c r="E53" s="9"/>
      <c r="F53" s="25"/>
      <c r="G53" s="27">
        <f>SUM(G42:G52)</f>
        <v>3181.4300000000003</v>
      </c>
      <c r="I53" s="10"/>
    </row>
    <row r="54" spans="1:9" ht="12" customHeight="1" x14ac:dyDescent="0.2">
      <c r="A54" s="18" t="s">
        <v>77</v>
      </c>
      <c r="B54" s="122" t="s">
        <v>223</v>
      </c>
      <c r="C54" s="122"/>
      <c r="D54" s="122"/>
      <c r="E54" s="122"/>
      <c r="F54" s="122"/>
      <c r="G54" s="122"/>
      <c r="I54" s="2" t="s">
        <v>67</v>
      </c>
    </row>
    <row r="55" spans="1:9" ht="55.5" customHeight="1" x14ac:dyDescent="0.2">
      <c r="A55" s="18" t="s">
        <v>79</v>
      </c>
      <c r="B55" s="118" t="s">
        <v>229</v>
      </c>
      <c r="C55" s="119"/>
      <c r="D55" s="119"/>
      <c r="E55" s="119"/>
      <c r="F55" s="119"/>
      <c r="G55" s="119"/>
    </row>
    <row r="56" spans="1:9" ht="12" customHeight="1" x14ac:dyDescent="0.2">
      <c r="A56" s="30" t="s">
        <v>80</v>
      </c>
      <c r="B56" s="122" t="s">
        <v>142</v>
      </c>
      <c r="C56" s="122"/>
      <c r="D56" s="122"/>
      <c r="E56" s="122"/>
      <c r="F56" s="122"/>
      <c r="G56" s="122"/>
    </row>
    <row r="57" spans="1:9" ht="30.75" customHeight="1" x14ac:dyDescent="0.2">
      <c r="A57" s="30" t="s">
        <v>82</v>
      </c>
      <c r="B57" s="116" t="s">
        <v>228</v>
      </c>
      <c r="C57" s="117"/>
      <c r="D57" s="117"/>
      <c r="E57" s="117"/>
      <c r="F57" s="117"/>
      <c r="G57" s="117"/>
    </row>
    <row r="58" spans="1:9" ht="12" customHeight="1" x14ac:dyDescent="0.2">
      <c r="A58" s="19" t="s">
        <v>84</v>
      </c>
      <c r="B58" s="118"/>
      <c r="C58" s="119"/>
      <c r="D58" s="119"/>
      <c r="E58" s="119"/>
      <c r="F58" s="119"/>
      <c r="G58" s="119"/>
    </row>
    <row r="60" spans="1:9" ht="12" customHeight="1" x14ac:dyDescent="0.25">
      <c r="A60" s="16" t="s">
        <v>66</v>
      </c>
      <c r="B60" s="6">
        <v>442</v>
      </c>
      <c r="C60" s="7"/>
      <c r="D60" s="7"/>
      <c r="E60" s="7"/>
      <c r="F60" s="29"/>
      <c r="G60" s="29"/>
    </row>
    <row r="61" spans="1:9" ht="12" customHeight="1" x14ac:dyDescent="0.2">
      <c r="A61" s="17" t="s">
        <v>67</v>
      </c>
      <c r="B61" s="2" t="s">
        <v>241</v>
      </c>
      <c r="C61" s="120" t="s">
        <v>69</v>
      </c>
      <c r="D61" s="121"/>
      <c r="F61" s="120" t="s">
        <v>70</v>
      </c>
      <c r="G61" s="121"/>
    </row>
    <row r="62" spans="1:9" ht="12" customHeight="1" x14ac:dyDescent="0.2">
      <c r="A62" s="17"/>
      <c r="C62" s="8" t="s">
        <v>71</v>
      </c>
      <c r="D62" s="8" t="s">
        <v>72</v>
      </c>
      <c r="F62" s="8" t="s">
        <v>73</v>
      </c>
      <c r="G62" s="8" t="s">
        <v>74</v>
      </c>
    </row>
    <row r="63" spans="1:9" ht="12" customHeight="1" x14ac:dyDescent="0.2">
      <c r="A63" s="17"/>
      <c r="B63" s="14" t="s">
        <v>29</v>
      </c>
      <c r="C63" s="20">
        <v>254.941</v>
      </c>
      <c r="D63" s="21">
        <f>C63*C$4</f>
        <v>9432.8170000000009</v>
      </c>
      <c r="E63" s="9"/>
      <c r="F63" s="22">
        <v>6.83</v>
      </c>
      <c r="G63" s="26">
        <f>F63*C$4</f>
        <v>252.71</v>
      </c>
    </row>
    <row r="64" spans="1:9" ht="12" customHeight="1" x14ac:dyDescent="0.2">
      <c r="A64" s="17"/>
      <c r="B64" s="14" t="s">
        <v>30</v>
      </c>
      <c r="C64" s="20">
        <v>254.941</v>
      </c>
      <c r="D64" s="21">
        <f>C64*C$5</f>
        <v>9942.6990000000005</v>
      </c>
      <c r="E64" s="9"/>
      <c r="F64" s="22">
        <v>6.83</v>
      </c>
      <c r="G64" s="26">
        <f>F64*C$5</f>
        <v>266.37</v>
      </c>
    </row>
    <row r="65" spans="1:25" ht="12" customHeight="1" x14ac:dyDescent="0.2">
      <c r="A65" s="17"/>
      <c r="B65" s="14" t="s">
        <v>31</v>
      </c>
      <c r="C65" s="20">
        <v>254.941</v>
      </c>
      <c r="D65" s="21">
        <f>C65*C$6</f>
        <v>9942.6990000000005</v>
      </c>
      <c r="E65" s="9"/>
      <c r="F65" s="22">
        <v>6.83</v>
      </c>
      <c r="G65" s="26">
        <f>F65*C$6</f>
        <v>266.37</v>
      </c>
    </row>
    <row r="66" spans="1:25" ht="12" customHeight="1" x14ac:dyDescent="0.2">
      <c r="A66" s="17"/>
      <c r="B66" s="14" t="s">
        <v>32</v>
      </c>
      <c r="C66" s="20">
        <v>254.941</v>
      </c>
      <c r="D66" s="21">
        <f>C66*C$7</f>
        <v>9942.6990000000005</v>
      </c>
      <c r="E66" s="9"/>
      <c r="F66" s="22">
        <v>6.83</v>
      </c>
      <c r="G66" s="26">
        <f>F66*C$7</f>
        <v>266.37</v>
      </c>
    </row>
    <row r="67" spans="1:25" ht="12" customHeight="1" x14ac:dyDescent="0.2">
      <c r="A67" s="17"/>
      <c r="B67" s="14" t="s">
        <v>33</v>
      </c>
      <c r="C67" s="20">
        <v>254.941</v>
      </c>
      <c r="D67" s="21">
        <f>C67*C$8</f>
        <v>9942.6990000000005</v>
      </c>
      <c r="E67" s="9"/>
      <c r="F67" s="22">
        <v>6.83</v>
      </c>
      <c r="G67" s="26">
        <f>F67*C$8</f>
        <v>266.37</v>
      </c>
    </row>
    <row r="68" spans="1:25" ht="12" customHeight="1" x14ac:dyDescent="0.2">
      <c r="A68" s="17"/>
      <c r="B68" s="14" t="s">
        <v>115</v>
      </c>
      <c r="C68" s="20">
        <v>125.458</v>
      </c>
      <c r="D68" s="21">
        <f>C68*C$9</f>
        <v>1003.664</v>
      </c>
      <c r="E68" s="9"/>
      <c r="F68" s="22">
        <v>2.95</v>
      </c>
      <c r="G68" s="26">
        <f>F68*C$9</f>
        <v>23.6</v>
      </c>
    </row>
    <row r="69" spans="1:25" ht="12" customHeight="1" x14ac:dyDescent="0.2">
      <c r="A69" s="17"/>
      <c r="B69" s="14" t="s">
        <v>35</v>
      </c>
      <c r="C69" s="20">
        <v>125.458</v>
      </c>
      <c r="D69" s="21">
        <f>C69*C$10</f>
        <v>250.916</v>
      </c>
      <c r="E69" s="9"/>
      <c r="F69" s="22">
        <v>2.95</v>
      </c>
      <c r="G69" s="26">
        <f>F69*C$10</f>
        <v>5.9</v>
      </c>
    </row>
    <row r="70" spans="1:25" ht="12" customHeight="1" x14ac:dyDescent="0.2">
      <c r="A70" s="17"/>
      <c r="B70" s="14" t="s">
        <v>63</v>
      </c>
      <c r="C70" s="20">
        <v>125.458</v>
      </c>
      <c r="D70" s="21">
        <f>C70*C$11</f>
        <v>4641.9459999999999</v>
      </c>
      <c r="E70" s="9"/>
      <c r="F70" s="22">
        <v>2.95</v>
      </c>
      <c r="G70" s="26">
        <f>F70*C$11</f>
        <v>109.15</v>
      </c>
    </row>
    <row r="71" spans="1:25" ht="12" customHeight="1" x14ac:dyDescent="0.2">
      <c r="A71" s="17"/>
      <c r="B71" s="14" t="s">
        <v>64</v>
      </c>
      <c r="C71" s="20">
        <v>125.458</v>
      </c>
      <c r="D71" s="21">
        <f>C71*C$12</f>
        <v>1129.1220000000001</v>
      </c>
      <c r="E71" s="9"/>
      <c r="F71" s="22">
        <v>2.95</v>
      </c>
      <c r="G71" s="26">
        <f>F71*C$12</f>
        <v>26.55</v>
      </c>
    </row>
    <row r="72" spans="1:25" ht="12" customHeight="1" x14ac:dyDescent="0.2">
      <c r="A72" s="17"/>
      <c r="B72" s="14" t="s">
        <v>22</v>
      </c>
      <c r="C72" s="109"/>
      <c r="D72" s="21">
        <f>C72*C$13</f>
        <v>0</v>
      </c>
      <c r="E72" s="9"/>
      <c r="F72" s="110"/>
      <c r="G72" s="26">
        <f>F72*C$13</f>
        <v>0</v>
      </c>
    </row>
    <row r="73" spans="1:25" ht="12" customHeight="1" x14ac:dyDescent="0.2">
      <c r="A73" s="17"/>
      <c r="B73" s="14" t="s">
        <v>9</v>
      </c>
      <c r="C73" s="109"/>
      <c r="D73" s="21">
        <f>C73*C$14</f>
        <v>0</v>
      </c>
      <c r="E73" s="9"/>
      <c r="F73" s="110"/>
      <c r="G73" s="26">
        <f>F73*C$14</f>
        <v>0</v>
      </c>
    </row>
    <row r="74" spans="1:25" ht="12" customHeight="1" x14ac:dyDescent="0.2">
      <c r="A74" s="17"/>
      <c r="B74" s="15" t="s">
        <v>76</v>
      </c>
      <c r="C74" s="23"/>
      <c r="D74" s="24">
        <f>SUM(D63:D73)</f>
        <v>56229.260999999999</v>
      </c>
      <c r="E74" s="9"/>
      <c r="F74" s="25"/>
      <c r="G74" s="27">
        <f>SUM(G63:G73)</f>
        <v>1483.39</v>
      </c>
      <c r="I74" s="10"/>
      <c r="J74" s="55"/>
      <c r="K74" s="95"/>
      <c r="P74" s="44"/>
      <c r="Q74" s="44"/>
      <c r="R74" s="44"/>
      <c r="S74" s="44"/>
      <c r="T74" s="44"/>
      <c r="U74" s="44"/>
      <c r="V74" s="44"/>
      <c r="W74" s="44"/>
    </row>
    <row r="75" spans="1:25" ht="12" customHeight="1" x14ac:dyDescent="0.2">
      <c r="A75" s="18" t="s">
        <v>77</v>
      </c>
      <c r="B75" s="122" t="s">
        <v>239</v>
      </c>
      <c r="C75" s="122"/>
      <c r="D75" s="122"/>
      <c r="E75" s="122"/>
      <c r="F75" s="122"/>
      <c r="G75" s="122"/>
      <c r="I75" s="2" t="s">
        <v>67</v>
      </c>
    </row>
    <row r="76" spans="1:25" ht="45" customHeight="1" x14ac:dyDescent="0.2">
      <c r="A76" s="18" t="s">
        <v>79</v>
      </c>
      <c r="B76" s="118" t="s">
        <v>230</v>
      </c>
      <c r="C76" s="119"/>
      <c r="D76" s="119"/>
      <c r="E76" s="119"/>
      <c r="F76" s="119"/>
      <c r="G76" s="119"/>
    </row>
    <row r="77" spans="1:25" ht="12" customHeight="1" x14ac:dyDescent="0.2">
      <c r="A77" s="30" t="s">
        <v>80</v>
      </c>
      <c r="B77" s="122" t="s">
        <v>142</v>
      </c>
      <c r="C77" s="122"/>
      <c r="D77" s="122"/>
      <c r="E77" s="122"/>
      <c r="F77" s="122"/>
      <c r="G77" s="122"/>
      <c r="X77" s="44"/>
      <c r="Y77" s="44"/>
    </row>
    <row r="78" spans="1:25" ht="25.5" customHeight="1" x14ac:dyDescent="0.2">
      <c r="A78" s="30" t="s">
        <v>82</v>
      </c>
      <c r="B78" s="116" t="s">
        <v>228</v>
      </c>
      <c r="C78" s="117"/>
      <c r="D78" s="117"/>
      <c r="E78" s="117"/>
      <c r="F78" s="117"/>
      <c r="G78" s="117"/>
    </row>
    <row r="79" spans="1:25" ht="12" customHeight="1" x14ac:dyDescent="0.2">
      <c r="A79" s="19" t="s">
        <v>84</v>
      </c>
      <c r="B79" s="118"/>
      <c r="C79" s="119"/>
      <c r="D79" s="119"/>
      <c r="E79" s="119"/>
      <c r="F79" s="119"/>
      <c r="G79" s="119"/>
    </row>
    <row r="80" spans="1:25" ht="12" customHeight="1" x14ac:dyDescent="0.2">
      <c r="A80" s="11"/>
    </row>
    <row r="81" spans="1:41" ht="12" customHeight="1" x14ac:dyDescent="0.25">
      <c r="A81" s="16" t="s">
        <v>66</v>
      </c>
      <c r="B81" s="6">
        <v>443</v>
      </c>
      <c r="C81" s="7"/>
      <c r="D81" s="7"/>
      <c r="E81" s="7"/>
      <c r="F81" s="29"/>
      <c r="G81" s="29"/>
    </row>
    <row r="82" spans="1:41" ht="12" customHeight="1" x14ac:dyDescent="0.2">
      <c r="A82" s="17" t="s">
        <v>67</v>
      </c>
      <c r="B82" s="2" t="s">
        <v>152</v>
      </c>
      <c r="C82" s="120" t="s">
        <v>69</v>
      </c>
      <c r="D82" s="121"/>
      <c r="F82" s="120" t="s">
        <v>70</v>
      </c>
      <c r="G82" s="121"/>
    </row>
    <row r="83" spans="1:41" ht="12" customHeight="1" x14ac:dyDescent="0.2">
      <c r="A83" s="17"/>
      <c r="C83" s="8" t="s">
        <v>71</v>
      </c>
      <c r="D83" s="8" t="s">
        <v>72</v>
      </c>
      <c r="F83" s="8" t="s">
        <v>73</v>
      </c>
      <c r="G83" s="8" t="s">
        <v>74</v>
      </c>
    </row>
    <row r="84" spans="1:41" ht="12" customHeight="1" x14ac:dyDescent="0.2">
      <c r="A84" s="17"/>
      <c r="B84" s="14" t="s">
        <v>29</v>
      </c>
      <c r="C84" s="20">
        <v>459.46600000000001</v>
      </c>
      <c r="D84" s="21">
        <f>C84*C$4</f>
        <v>17000.242000000002</v>
      </c>
      <c r="E84" s="9"/>
      <c r="F84" s="22">
        <v>9.5</v>
      </c>
      <c r="G84" s="26">
        <f>F84*C$4</f>
        <v>351.5</v>
      </c>
    </row>
    <row r="85" spans="1:41" ht="12" customHeight="1" x14ac:dyDescent="0.2">
      <c r="A85" s="17"/>
      <c r="B85" s="14" t="s">
        <v>30</v>
      </c>
      <c r="C85" s="20">
        <v>459.46600000000001</v>
      </c>
      <c r="D85" s="21">
        <f>C85*C$5</f>
        <v>17919.173999999999</v>
      </c>
      <c r="E85" s="9"/>
      <c r="F85" s="22">
        <v>9.5</v>
      </c>
      <c r="G85" s="26">
        <f>F85*C$5</f>
        <v>370.5</v>
      </c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</row>
    <row r="86" spans="1:41" ht="12" customHeight="1" x14ac:dyDescent="0.2">
      <c r="A86" s="17"/>
      <c r="B86" s="14" t="s">
        <v>31</v>
      </c>
      <c r="C86" s="20">
        <v>459.46600000000001</v>
      </c>
      <c r="D86" s="21">
        <f>C86*C$6</f>
        <v>17919.173999999999</v>
      </c>
      <c r="E86" s="9"/>
      <c r="F86" s="22">
        <v>9.5</v>
      </c>
      <c r="G86" s="26">
        <f>F86*C$6</f>
        <v>370.5</v>
      </c>
    </row>
    <row r="87" spans="1:41" ht="12" customHeight="1" x14ac:dyDescent="0.2">
      <c r="A87" s="17"/>
      <c r="B87" s="14" t="s">
        <v>32</v>
      </c>
      <c r="C87" s="20">
        <v>459.46600000000001</v>
      </c>
      <c r="D87" s="21">
        <f>C87*C$7</f>
        <v>17919.173999999999</v>
      </c>
      <c r="E87" s="9"/>
      <c r="F87" s="22">
        <v>9.5</v>
      </c>
      <c r="G87" s="26">
        <f>F87*C$7</f>
        <v>370.5</v>
      </c>
    </row>
    <row r="88" spans="1:41" ht="12" customHeight="1" x14ac:dyDescent="0.2">
      <c r="A88" s="17"/>
      <c r="B88" s="14" t="s">
        <v>33</v>
      </c>
      <c r="C88" s="20">
        <v>459.46600000000001</v>
      </c>
      <c r="D88" s="21">
        <f>C88*C$8</f>
        <v>17919.173999999999</v>
      </c>
      <c r="E88" s="9"/>
      <c r="F88" s="22">
        <v>9.5</v>
      </c>
      <c r="G88" s="26">
        <f>F88*C$8</f>
        <v>370.5</v>
      </c>
      <c r="I88" s="43"/>
      <c r="J88" s="10"/>
    </row>
    <row r="89" spans="1:41" ht="12" customHeight="1" x14ac:dyDescent="0.2">
      <c r="A89" s="17"/>
      <c r="B89" s="14" t="s">
        <v>115</v>
      </c>
      <c r="C89" s="20">
        <v>272.024</v>
      </c>
      <c r="D89" s="21">
        <f>C89*C$9</f>
        <v>2176.192</v>
      </c>
      <c r="E89" s="9"/>
      <c r="F89" s="22">
        <v>5.43</v>
      </c>
      <c r="G89" s="26">
        <f>F89*C$9</f>
        <v>43.44</v>
      </c>
    </row>
    <row r="90" spans="1:41" ht="12" customHeight="1" x14ac:dyDescent="0.2">
      <c r="A90" s="17"/>
      <c r="B90" s="14" t="s">
        <v>35</v>
      </c>
      <c r="C90" s="20">
        <v>272.024</v>
      </c>
      <c r="D90" s="21">
        <f>C90*C$10</f>
        <v>544.048</v>
      </c>
      <c r="E90" s="9"/>
      <c r="F90" s="22">
        <v>5.43</v>
      </c>
      <c r="G90" s="26">
        <f>F90*C$10</f>
        <v>10.86</v>
      </c>
    </row>
    <row r="91" spans="1:41" ht="12" customHeight="1" x14ac:dyDescent="0.2">
      <c r="A91" s="17"/>
      <c r="B91" s="14" t="s">
        <v>63</v>
      </c>
      <c r="C91" s="20">
        <v>272.024</v>
      </c>
      <c r="D91" s="21">
        <f>C91*C$11</f>
        <v>10064.888000000001</v>
      </c>
      <c r="E91" s="9"/>
      <c r="F91" s="22">
        <v>5.43</v>
      </c>
      <c r="G91" s="26">
        <f>F91*C$11</f>
        <v>200.91</v>
      </c>
    </row>
    <row r="92" spans="1:41" ht="12" customHeight="1" x14ac:dyDescent="0.2">
      <c r="A92" s="17"/>
      <c r="B92" s="14" t="s">
        <v>64</v>
      </c>
      <c r="C92" s="20">
        <v>272.024</v>
      </c>
      <c r="D92" s="21">
        <f>C92*C$12</f>
        <v>2448.2159999999999</v>
      </c>
      <c r="E92" s="9"/>
      <c r="F92" s="22">
        <v>5.43</v>
      </c>
      <c r="G92" s="26">
        <f>F92*C$12</f>
        <v>48.87</v>
      </c>
    </row>
    <row r="93" spans="1:41" ht="12" customHeight="1" x14ac:dyDescent="0.2">
      <c r="A93" s="17"/>
      <c r="B93" s="14" t="s">
        <v>22</v>
      </c>
      <c r="C93" s="109"/>
      <c r="D93" s="21">
        <f>C93*C$13</f>
        <v>0</v>
      </c>
      <c r="E93" s="9"/>
      <c r="F93" s="110"/>
      <c r="G93" s="26">
        <f>F93*C$13</f>
        <v>0</v>
      </c>
    </row>
    <row r="94" spans="1:41" ht="12" customHeight="1" x14ac:dyDescent="0.2">
      <c r="A94" s="17"/>
      <c r="B94" s="14" t="s">
        <v>9</v>
      </c>
      <c r="C94" s="109"/>
      <c r="D94" s="21">
        <f>C94*C$14</f>
        <v>0</v>
      </c>
      <c r="E94" s="9"/>
      <c r="F94" s="110"/>
      <c r="G94" s="26">
        <f>F94*C$14</f>
        <v>0</v>
      </c>
    </row>
    <row r="95" spans="1:41" ht="12" customHeight="1" x14ac:dyDescent="0.2">
      <c r="A95" s="17"/>
      <c r="B95" s="15" t="s">
        <v>76</v>
      </c>
      <c r="C95" s="23"/>
      <c r="D95" s="24">
        <f>SUM(D84:D94)</f>
        <v>103910.28199999999</v>
      </c>
      <c r="E95" s="9"/>
      <c r="F95" s="25"/>
      <c r="G95" s="27">
        <f>SUM(G84:G94)</f>
        <v>2137.58</v>
      </c>
      <c r="I95" s="10"/>
      <c r="J95" s="55"/>
      <c r="K95" s="95"/>
      <c r="P95" s="44"/>
      <c r="Q95" s="44"/>
      <c r="R95" s="44"/>
      <c r="S95" s="44"/>
      <c r="T95" s="44"/>
      <c r="U95" s="44"/>
      <c r="V95" s="44"/>
      <c r="W95" s="44"/>
    </row>
    <row r="96" spans="1:41" ht="12" customHeight="1" x14ac:dyDescent="0.2">
      <c r="A96" s="18" t="s">
        <v>77</v>
      </c>
      <c r="B96" s="122" t="s">
        <v>223</v>
      </c>
      <c r="C96" s="122"/>
      <c r="D96" s="122"/>
      <c r="E96" s="122"/>
      <c r="F96" s="122"/>
      <c r="G96" s="122"/>
      <c r="I96" s="2" t="s">
        <v>67</v>
      </c>
    </row>
    <row r="97" spans="1:41" ht="12" customHeight="1" x14ac:dyDescent="0.2">
      <c r="A97" s="18" t="s">
        <v>79</v>
      </c>
      <c r="B97" s="118"/>
      <c r="C97" s="119"/>
      <c r="D97" s="119"/>
      <c r="E97" s="119"/>
      <c r="F97" s="119"/>
      <c r="G97" s="119"/>
    </row>
    <row r="98" spans="1:41" ht="12" customHeight="1" x14ac:dyDescent="0.2">
      <c r="A98" s="30" t="s">
        <v>80</v>
      </c>
      <c r="B98" s="122" t="s">
        <v>142</v>
      </c>
      <c r="C98" s="122"/>
      <c r="D98" s="122"/>
      <c r="E98" s="122"/>
      <c r="F98" s="122"/>
      <c r="G98" s="122"/>
      <c r="X98" s="44"/>
      <c r="Y98" s="44"/>
    </row>
    <row r="99" spans="1:41" ht="27" customHeight="1" x14ac:dyDescent="0.2">
      <c r="A99" s="30" t="s">
        <v>82</v>
      </c>
      <c r="B99" s="116" t="s">
        <v>228</v>
      </c>
      <c r="C99" s="117"/>
      <c r="D99" s="117"/>
      <c r="E99" s="117"/>
      <c r="F99" s="117"/>
      <c r="G99" s="117"/>
    </row>
    <row r="100" spans="1:41" ht="33" customHeight="1" x14ac:dyDescent="0.2">
      <c r="A100" s="19" t="s">
        <v>84</v>
      </c>
      <c r="B100" s="125" t="s">
        <v>234</v>
      </c>
      <c r="C100" s="126"/>
      <c r="D100" s="126"/>
      <c r="E100" s="126"/>
      <c r="F100" s="126"/>
      <c r="G100" s="126"/>
    </row>
    <row r="101" spans="1:41" ht="12" customHeight="1" x14ac:dyDescent="0.2">
      <c r="A101" s="73"/>
      <c r="B101" s="70"/>
      <c r="C101" s="71"/>
      <c r="D101" s="71"/>
      <c r="E101" s="71"/>
      <c r="F101" s="71"/>
      <c r="G101" s="71"/>
    </row>
    <row r="102" spans="1:41" ht="12" customHeight="1" x14ac:dyDescent="0.25">
      <c r="A102" s="16" t="s">
        <v>66</v>
      </c>
      <c r="B102" s="6">
        <v>445</v>
      </c>
      <c r="C102" s="7"/>
      <c r="D102" s="7"/>
      <c r="E102" s="7"/>
      <c r="F102" s="29"/>
      <c r="G102" s="29"/>
    </row>
    <row r="103" spans="1:41" ht="12" customHeight="1" x14ac:dyDescent="0.2">
      <c r="A103" s="17" t="s">
        <v>67</v>
      </c>
      <c r="B103" s="2" t="s">
        <v>153</v>
      </c>
      <c r="C103" s="120" t="s">
        <v>69</v>
      </c>
      <c r="D103" s="121"/>
      <c r="F103" s="120" t="s">
        <v>70</v>
      </c>
      <c r="G103" s="121"/>
    </row>
    <row r="104" spans="1:41" ht="12" customHeight="1" x14ac:dyDescent="0.2">
      <c r="A104" s="17"/>
      <c r="C104" s="8" t="s">
        <v>71</v>
      </c>
      <c r="D104" s="8" t="s">
        <v>72</v>
      </c>
      <c r="F104" s="8" t="s">
        <v>73</v>
      </c>
      <c r="G104" s="8" t="s">
        <v>74</v>
      </c>
    </row>
    <row r="105" spans="1:41" ht="12" customHeight="1" x14ac:dyDescent="0.2">
      <c r="A105" s="17"/>
      <c r="B105" s="14" t="s">
        <v>29</v>
      </c>
      <c r="C105" s="20">
        <v>736.36</v>
      </c>
      <c r="D105" s="21">
        <f>C105*C$4</f>
        <v>27245.32</v>
      </c>
      <c r="E105" s="9"/>
      <c r="F105" s="22">
        <v>14.87</v>
      </c>
      <c r="G105" s="26">
        <f>F105*C$4</f>
        <v>550.18999999999994</v>
      </c>
    </row>
    <row r="106" spans="1:41" ht="12" customHeight="1" x14ac:dyDescent="0.2">
      <c r="A106" s="17"/>
      <c r="B106" s="14" t="s">
        <v>30</v>
      </c>
      <c r="C106" s="20">
        <v>736.36</v>
      </c>
      <c r="D106" s="21">
        <f>C106*C$5</f>
        <v>28718.04</v>
      </c>
      <c r="E106" s="9"/>
      <c r="F106" s="22">
        <v>14.87</v>
      </c>
      <c r="G106" s="26">
        <f>F106*C$5</f>
        <v>579.92999999999995</v>
      </c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</row>
    <row r="107" spans="1:41" ht="12" customHeight="1" x14ac:dyDescent="0.2">
      <c r="A107" s="17"/>
      <c r="B107" s="14" t="s">
        <v>31</v>
      </c>
      <c r="C107" s="20">
        <v>747.92100000000005</v>
      </c>
      <c r="D107" s="21">
        <f>C107*C$6</f>
        <v>29168.919000000002</v>
      </c>
      <c r="E107" s="9"/>
      <c r="F107" s="22">
        <v>15.17</v>
      </c>
      <c r="G107" s="26">
        <f>F107*C$6</f>
        <v>591.63</v>
      </c>
    </row>
    <row r="108" spans="1:41" ht="12" customHeight="1" x14ac:dyDescent="0.2">
      <c r="A108" s="17"/>
      <c r="B108" s="14" t="s">
        <v>32</v>
      </c>
      <c r="C108" s="20">
        <v>736.36</v>
      </c>
      <c r="D108" s="21">
        <f>C108*C$7</f>
        <v>28718.04</v>
      </c>
      <c r="E108" s="9"/>
      <c r="F108" s="22">
        <v>14.87</v>
      </c>
      <c r="G108" s="26">
        <f>F108*C$7</f>
        <v>579.92999999999995</v>
      </c>
    </row>
    <row r="109" spans="1:41" ht="12" customHeight="1" x14ac:dyDescent="0.2">
      <c r="A109" s="17"/>
      <c r="B109" s="14" t="s">
        <v>33</v>
      </c>
      <c r="C109" s="20">
        <v>736.36</v>
      </c>
      <c r="D109" s="21">
        <f>C109*C$8</f>
        <v>28718.04</v>
      </c>
      <c r="E109" s="9"/>
      <c r="F109" s="22">
        <v>14.87</v>
      </c>
      <c r="G109" s="26">
        <f>F109*C$8</f>
        <v>579.92999999999995</v>
      </c>
    </row>
    <row r="110" spans="1:41" ht="12" customHeight="1" x14ac:dyDescent="0.2">
      <c r="A110" s="17"/>
      <c r="B110" s="14" t="s">
        <v>115</v>
      </c>
      <c r="C110" s="20">
        <v>577.69299999999998</v>
      </c>
      <c r="D110" s="21">
        <f>C110*C$9</f>
        <v>4621.5439999999999</v>
      </c>
      <c r="E110" s="9"/>
      <c r="F110" s="22">
        <v>11.38</v>
      </c>
      <c r="G110" s="26">
        <f>F110*C$9</f>
        <v>91.04</v>
      </c>
    </row>
    <row r="111" spans="1:41" ht="12" customHeight="1" x14ac:dyDescent="0.2">
      <c r="A111" s="17"/>
      <c r="B111" s="14" t="s">
        <v>35</v>
      </c>
      <c r="C111" s="20">
        <v>577.69299999999998</v>
      </c>
      <c r="D111" s="21">
        <f>C111*C$10</f>
        <v>1155.386</v>
      </c>
      <c r="E111" s="9"/>
      <c r="F111" s="22">
        <v>11.38</v>
      </c>
      <c r="G111" s="26">
        <f>F111*C$10</f>
        <v>22.76</v>
      </c>
    </row>
    <row r="112" spans="1:41" ht="12" customHeight="1" x14ac:dyDescent="0.2">
      <c r="A112" s="17"/>
      <c r="B112" s="14" t="s">
        <v>63</v>
      </c>
      <c r="C112" s="20">
        <v>577.69299999999998</v>
      </c>
      <c r="D112" s="21">
        <f>C112*C$11</f>
        <v>21374.641</v>
      </c>
      <c r="E112" s="9"/>
      <c r="F112" s="22">
        <v>11.38</v>
      </c>
      <c r="G112" s="26">
        <f>F112*C$11</f>
        <v>421.06</v>
      </c>
    </row>
    <row r="113" spans="1:7" ht="12" customHeight="1" x14ac:dyDescent="0.2">
      <c r="A113" s="17"/>
      <c r="B113" s="14" t="s">
        <v>64</v>
      </c>
      <c r="C113" s="20">
        <v>577.69299999999998</v>
      </c>
      <c r="D113" s="21">
        <f>C113*C$12</f>
        <v>5199.2370000000001</v>
      </c>
      <c r="E113" s="9"/>
      <c r="F113" s="22">
        <v>11.38</v>
      </c>
      <c r="G113" s="26">
        <f>F113*C$12</f>
        <v>102.42</v>
      </c>
    </row>
    <row r="114" spans="1:7" ht="12" customHeight="1" x14ac:dyDescent="0.2">
      <c r="A114" s="17"/>
      <c r="B114" s="14" t="s">
        <v>22</v>
      </c>
      <c r="C114" s="20">
        <v>198.64699999999999</v>
      </c>
      <c r="D114" s="21">
        <f>C114*C$13</f>
        <v>10925.584999999999</v>
      </c>
      <c r="E114" s="9"/>
      <c r="F114" s="22">
        <v>4</v>
      </c>
      <c r="G114" s="26">
        <f>F114*C$13</f>
        <v>220</v>
      </c>
    </row>
    <row r="115" spans="1:7" ht="12" customHeight="1" x14ac:dyDescent="0.2">
      <c r="A115" s="17"/>
      <c r="B115" s="14" t="s">
        <v>9</v>
      </c>
      <c r="C115" s="109"/>
      <c r="D115" s="21">
        <f>C115*C$14</f>
        <v>0</v>
      </c>
      <c r="E115" s="9"/>
      <c r="F115" s="110"/>
      <c r="G115" s="26">
        <f>F115*C$14</f>
        <v>0</v>
      </c>
    </row>
    <row r="116" spans="1:7" ht="12" customHeight="1" x14ac:dyDescent="0.2">
      <c r="A116" s="17"/>
      <c r="B116" s="15" t="s">
        <v>76</v>
      </c>
      <c r="C116" s="23"/>
      <c r="D116" s="24">
        <f>SUM(D105:D115)</f>
        <v>185844.75200000001</v>
      </c>
      <c r="E116" s="9"/>
      <c r="F116" s="25"/>
      <c r="G116" s="27">
        <f>SUM(G105:G115)</f>
        <v>3738.89</v>
      </c>
    </row>
    <row r="117" spans="1:7" ht="12" customHeight="1" x14ac:dyDescent="0.2">
      <c r="A117" s="18" t="s">
        <v>77</v>
      </c>
      <c r="B117" s="122" t="s">
        <v>223</v>
      </c>
      <c r="C117" s="122"/>
      <c r="D117" s="122"/>
      <c r="E117" s="122"/>
      <c r="F117" s="122"/>
      <c r="G117" s="122"/>
    </row>
    <row r="118" spans="1:7" ht="31.5" customHeight="1" x14ac:dyDescent="0.2">
      <c r="A118" s="18" t="s">
        <v>79</v>
      </c>
      <c r="B118" s="118" t="s">
        <v>231</v>
      </c>
      <c r="C118" s="119"/>
      <c r="D118" s="119"/>
      <c r="E118" s="119"/>
      <c r="F118" s="119"/>
      <c r="G118" s="119"/>
    </row>
    <row r="119" spans="1:7" ht="12" customHeight="1" x14ac:dyDescent="0.2">
      <c r="A119" s="30" t="s">
        <v>80</v>
      </c>
      <c r="B119" s="122" t="s">
        <v>142</v>
      </c>
      <c r="C119" s="122"/>
      <c r="D119" s="122"/>
      <c r="E119" s="122"/>
      <c r="F119" s="122"/>
      <c r="G119" s="122"/>
    </row>
    <row r="120" spans="1:7" ht="24.75" customHeight="1" x14ac:dyDescent="0.2">
      <c r="A120" s="30" t="s">
        <v>82</v>
      </c>
      <c r="B120" s="116" t="s">
        <v>228</v>
      </c>
      <c r="C120" s="117"/>
      <c r="D120" s="117"/>
      <c r="E120" s="117"/>
      <c r="F120" s="117"/>
      <c r="G120" s="117"/>
    </row>
    <row r="121" spans="1:7" ht="12" customHeight="1" x14ac:dyDescent="0.2">
      <c r="A121" s="19" t="s">
        <v>84</v>
      </c>
      <c r="B121" s="116"/>
      <c r="C121" s="117"/>
      <c r="D121" s="117"/>
      <c r="E121" s="117"/>
      <c r="F121" s="117"/>
      <c r="G121" s="117"/>
    </row>
    <row r="122" spans="1:7" ht="12.75" x14ac:dyDescent="0.2">
      <c r="A122" s="97"/>
      <c r="B122" s="67"/>
      <c r="C122" s="96"/>
      <c r="D122" s="96"/>
      <c r="E122" s="96"/>
      <c r="F122" s="96"/>
      <c r="G122" s="96"/>
    </row>
    <row r="123" spans="1:7" ht="15.75" x14ac:dyDescent="0.25">
      <c r="A123" s="16" t="s">
        <v>66</v>
      </c>
      <c r="B123" s="6">
        <v>446</v>
      </c>
      <c r="C123" s="7"/>
      <c r="D123" s="7"/>
      <c r="E123" s="7"/>
      <c r="F123" s="29"/>
      <c r="G123" s="29"/>
    </row>
    <row r="124" spans="1:7" ht="12.75" x14ac:dyDescent="0.2">
      <c r="A124" s="17" t="s">
        <v>67</v>
      </c>
      <c r="B124" s="51" t="s">
        <v>198</v>
      </c>
      <c r="C124" s="120" t="s">
        <v>69</v>
      </c>
      <c r="D124" s="121"/>
      <c r="F124" s="120" t="s">
        <v>70</v>
      </c>
      <c r="G124" s="121"/>
    </row>
    <row r="125" spans="1:7" ht="12.75" x14ac:dyDescent="0.2">
      <c r="A125" s="17"/>
      <c r="C125" s="8" t="s">
        <v>71</v>
      </c>
      <c r="D125" s="8" t="s">
        <v>72</v>
      </c>
      <c r="F125" s="8" t="s">
        <v>73</v>
      </c>
      <c r="G125" s="8" t="s">
        <v>74</v>
      </c>
    </row>
    <row r="126" spans="1:7" ht="12.75" x14ac:dyDescent="0.2">
      <c r="A126" s="17"/>
      <c r="B126" s="14" t="s">
        <v>29</v>
      </c>
      <c r="C126" s="20">
        <v>193.286</v>
      </c>
      <c r="D126" s="21">
        <f>C126*C$4</f>
        <v>7151.5820000000003</v>
      </c>
      <c r="E126" s="9"/>
      <c r="F126" s="22">
        <v>4.5999999999999996</v>
      </c>
      <c r="G126" s="26">
        <f>F126*C$4</f>
        <v>170.2</v>
      </c>
    </row>
    <row r="127" spans="1:7" ht="12.75" x14ac:dyDescent="0.2">
      <c r="A127" s="17"/>
      <c r="B127" s="14" t="s">
        <v>30</v>
      </c>
      <c r="C127" s="20">
        <v>182.512</v>
      </c>
      <c r="D127" s="21">
        <f>C127*C$5</f>
        <v>7117.9679999999998</v>
      </c>
      <c r="E127" s="9"/>
      <c r="F127" s="22">
        <v>4.3</v>
      </c>
      <c r="G127" s="26">
        <f>F127*C$5</f>
        <v>167.7</v>
      </c>
    </row>
    <row r="128" spans="1:7" ht="12.75" x14ac:dyDescent="0.2">
      <c r="A128" s="17"/>
      <c r="B128" s="14" t="s">
        <v>31</v>
      </c>
      <c r="C128" s="20">
        <v>182.512</v>
      </c>
      <c r="D128" s="21">
        <f>C128*C$6</f>
        <v>7117.9679999999998</v>
      </c>
      <c r="E128" s="9"/>
      <c r="F128" s="22">
        <v>4.3</v>
      </c>
      <c r="G128" s="26">
        <f>F128*C$6</f>
        <v>167.7</v>
      </c>
    </row>
    <row r="129" spans="1:7" ht="12.75" x14ac:dyDescent="0.2">
      <c r="A129" s="17"/>
      <c r="B129" s="14" t="s">
        <v>32</v>
      </c>
      <c r="C129" s="20">
        <v>193.286</v>
      </c>
      <c r="D129" s="21">
        <f>C129*C$7</f>
        <v>7538.1540000000005</v>
      </c>
      <c r="E129" s="9"/>
      <c r="F129" s="22">
        <v>4.5999999999999996</v>
      </c>
      <c r="G129" s="26">
        <f>F129*C$7</f>
        <v>179.39999999999998</v>
      </c>
    </row>
    <row r="130" spans="1:7" ht="12.75" x14ac:dyDescent="0.2">
      <c r="A130" s="17"/>
      <c r="B130" s="14" t="s">
        <v>33</v>
      </c>
      <c r="C130" s="20">
        <v>193.286</v>
      </c>
      <c r="D130" s="21">
        <f>C130*C$8</f>
        <v>7538.1540000000005</v>
      </c>
      <c r="E130" s="9"/>
      <c r="F130" s="22">
        <v>4.5999999999999996</v>
      </c>
      <c r="G130" s="26">
        <f>F130*C$8</f>
        <v>179.39999999999998</v>
      </c>
    </row>
    <row r="131" spans="1:7" ht="12.75" x14ac:dyDescent="0.2">
      <c r="A131" s="17"/>
      <c r="B131" s="14" t="s">
        <v>115</v>
      </c>
      <c r="C131" s="109"/>
      <c r="D131" s="21">
        <f>C131*C$9</f>
        <v>0</v>
      </c>
      <c r="E131" s="9"/>
      <c r="F131" s="110"/>
      <c r="G131" s="26">
        <f>F131*C$9</f>
        <v>0</v>
      </c>
    </row>
    <row r="132" spans="1:7" ht="12.75" x14ac:dyDescent="0.2">
      <c r="A132" s="17"/>
      <c r="B132" s="14" t="s">
        <v>35</v>
      </c>
      <c r="C132" s="109"/>
      <c r="D132" s="21">
        <f>C132*C$10</f>
        <v>0</v>
      </c>
      <c r="E132" s="9"/>
      <c r="F132" s="110"/>
      <c r="G132" s="26">
        <f>F132*C$10</f>
        <v>0</v>
      </c>
    </row>
    <row r="133" spans="1:7" ht="12.75" x14ac:dyDescent="0.2">
      <c r="A133" s="17"/>
      <c r="B133" s="14" t="s">
        <v>63</v>
      </c>
      <c r="C133" s="109"/>
      <c r="D133" s="21">
        <f>C133*C$11</f>
        <v>0</v>
      </c>
      <c r="E133" s="9"/>
      <c r="F133" s="110"/>
      <c r="G133" s="26">
        <f>F133*C$11</f>
        <v>0</v>
      </c>
    </row>
    <row r="134" spans="1:7" ht="12.75" x14ac:dyDescent="0.2">
      <c r="A134" s="17"/>
      <c r="B134" s="14" t="s">
        <v>64</v>
      </c>
      <c r="C134" s="109"/>
      <c r="D134" s="21">
        <f>C134*C$12</f>
        <v>0</v>
      </c>
      <c r="E134" s="9"/>
      <c r="F134" s="110"/>
      <c r="G134" s="26">
        <f>F134*C$12</f>
        <v>0</v>
      </c>
    </row>
    <row r="135" spans="1:7" ht="12.75" x14ac:dyDescent="0.2">
      <c r="A135" s="17"/>
      <c r="B135" s="14" t="s">
        <v>22</v>
      </c>
      <c r="C135" s="109"/>
      <c r="D135" s="21">
        <f>C135*C$13</f>
        <v>0</v>
      </c>
      <c r="E135" s="9"/>
      <c r="F135" s="110"/>
      <c r="G135" s="26">
        <f>F135*C$13</f>
        <v>0</v>
      </c>
    </row>
    <row r="136" spans="1:7" ht="12.75" x14ac:dyDescent="0.2">
      <c r="A136" s="17"/>
      <c r="B136" s="14" t="s">
        <v>9</v>
      </c>
      <c r="C136" s="109"/>
      <c r="D136" s="21">
        <f>C136*C$14</f>
        <v>0</v>
      </c>
      <c r="E136" s="9"/>
      <c r="F136" s="110"/>
      <c r="G136" s="26">
        <f>F136*C$14</f>
        <v>0</v>
      </c>
    </row>
    <row r="137" spans="1:7" ht="12.75" x14ac:dyDescent="0.2">
      <c r="A137" s="17"/>
      <c r="B137" s="15" t="s">
        <v>76</v>
      </c>
      <c r="C137" s="23"/>
      <c r="D137" s="24">
        <f>SUM(D126:D136)</f>
        <v>36463.826000000001</v>
      </c>
      <c r="E137" s="9"/>
      <c r="F137" s="25"/>
      <c r="G137" s="27">
        <f>SUM(G126:G136)</f>
        <v>864.4</v>
      </c>
    </row>
    <row r="138" spans="1:7" ht="12" customHeight="1" x14ac:dyDescent="0.2">
      <c r="A138" s="18" t="s">
        <v>77</v>
      </c>
      <c r="B138" s="122" t="s">
        <v>223</v>
      </c>
      <c r="C138" s="122"/>
      <c r="D138" s="122"/>
      <c r="E138" s="122"/>
      <c r="F138" s="122"/>
      <c r="G138" s="122"/>
    </row>
    <row r="139" spans="1:7" ht="26.25" customHeight="1" x14ac:dyDescent="0.2">
      <c r="A139" s="18" t="s">
        <v>79</v>
      </c>
      <c r="B139" s="118" t="s">
        <v>232</v>
      </c>
      <c r="C139" s="119"/>
      <c r="D139" s="119"/>
      <c r="E139" s="119"/>
      <c r="F139" s="119"/>
      <c r="G139" s="119"/>
    </row>
    <row r="140" spans="1:7" ht="12" customHeight="1" x14ac:dyDescent="0.2">
      <c r="A140" s="30" t="s">
        <v>80</v>
      </c>
      <c r="B140" s="122" t="s">
        <v>142</v>
      </c>
      <c r="C140" s="122"/>
      <c r="D140" s="122"/>
      <c r="E140" s="122"/>
      <c r="F140" s="122"/>
      <c r="G140" s="122"/>
    </row>
    <row r="141" spans="1:7" ht="27" customHeight="1" x14ac:dyDescent="0.2">
      <c r="A141" s="30" t="s">
        <v>82</v>
      </c>
      <c r="B141" s="116" t="s">
        <v>228</v>
      </c>
      <c r="C141" s="117"/>
      <c r="D141" s="117"/>
      <c r="E141" s="117"/>
      <c r="F141" s="117"/>
      <c r="G141" s="117"/>
    </row>
    <row r="142" spans="1:7" ht="12" customHeight="1" x14ac:dyDescent="0.2">
      <c r="A142" s="19" t="s">
        <v>84</v>
      </c>
      <c r="B142" s="116"/>
      <c r="C142" s="117"/>
      <c r="D142" s="117"/>
      <c r="E142" s="117"/>
      <c r="F142" s="117"/>
      <c r="G142" s="117"/>
    </row>
    <row r="143" spans="1:7" ht="12" customHeight="1" x14ac:dyDescent="0.2">
      <c r="A143" s="73"/>
      <c r="B143" s="101"/>
      <c r="C143" s="71"/>
      <c r="D143" s="71"/>
      <c r="E143" s="71"/>
      <c r="F143" s="71"/>
      <c r="G143" s="71"/>
    </row>
    <row r="144" spans="1:7" ht="12" customHeight="1" x14ac:dyDescent="0.25">
      <c r="A144" s="16" t="s">
        <v>66</v>
      </c>
      <c r="B144" s="6">
        <v>448</v>
      </c>
      <c r="C144" s="7"/>
      <c r="D144" s="7"/>
      <c r="E144" s="7"/>
      <c r="F144" s="29"/>
      <c r="G144" s="29"/>
    </row>
    <row r="145" spans="1:7" ht="12" customHeight="1" x14ac:dyDescent="0.2">
      <c r="A145" s="17" t="s">
        <v>67</v>
      </c>
      <c r="B145" s="51" t="s">
        <v>154</v>
      </c>
      <c r="C145" s="120" t="s">
        <v>69</v>
      </c>
      <c r="D145" s="121"/>
      <c r="F145" s="120" t="s">
        <v>70</v>
      </c>
      <c r="G145" s="121"/>
    </row>
    <row r="146" spans="1:7" ht="12" customHeight="1" x14ac:dyDescent="0.2">
      <c r="A146" s="17"/>
      <c r="C146" s="8" t="s">
        <v>71</v>
      </c>
      <c r="D146" s="8" t="s">
        <v>72</v>
      </c>
      <c r="F146" s="8" t="s">
        <v>73</v>
      </c>
      <c r="G146" s="8" t="s">
        <v>74</v>
      </c>
    </row>
    <row r="147" spans="1:7" ht="12" customHeight="1" x14ac:dyDescent="0.2">
      <c r="A147" s="17"/>
      <c r="B147" s="14" t="s">
        <v>29</v>
      </c>
      <c r="C147" s="20">
        <v>137.11799999999999</v>
      </c>
      <c r="D147" s="21">
        <f>C147*C$4</f>
        <v>5073.366</v>
      </c>
      <c r="E147" s="9"/>
      <c r="F147" s="22">
        <v>3.62</v>
      </c>
      <c r="G147" s="26">
        <f>F147*C$4</f>
        <v>133.94</v>
      </c>
    </row>
    <row r="148" spans="1:7" ht="12" customHeight="1" x14ac:dyDescent="0.2">
      <c r="A148" s="17"/>
      <c r="B148" s="14" t="s">
        <v>30</v>
      </c>
      <c r="C148" s="20">
        <v>124.02200000000001</v>
      </c>
      <c r="D148" s="21">
        <f>C148*C$5</f>
        <v>4836.8580000000002</v>
      </c>
      <c r="E148" s="9"/>
      <c r="F148" s="22">
        <v>3.2</v>
      </c>
      <c r="G148" s="26">
        <f>F148*C$5</f>
        <v>124.80000000000001</v>
      </c>
    </row>
    <row r="149" spans="1:7" ht="12" customHeight="1" x14ac:dyDescent="0.2">
      <c r="A149" s="17"/>
      <c r="B149" s="14" t="s">
        <v>31</v>
      </c>
      <c r="C149" s="20">
        <v>123.86799999999999</v>
      </c>
      <c r="D149" s="21">
        <f>C149*C$6</f>
        <v>4830.8519999999999</v>
      </c>
      <c r="E149" s="9"/>
      <c r="F149" s="22">
        <v>3.27</v>
      </c>
      <c r="G149" s="26">
        <f>F149*C$6</f>
        <v>127.53</v>
      </c>
    </row>
    <row r="150" spans="1:7" ht="12" customHeight="1" x14ac:dyDescent="0.2">
      <c r="A150" s="17"/>
      <c r="B150" s="14" t="s">
        <v>32</v>
      </c>
      <c r="C150" s="20">
        <v>111.321</v>
      </c>
      <c r="D150" s="21">
        <f>C150*C$7</f>
        <v>4341.5190000000002</v>
      </c>
      <c r="E150" s="9"/>
      <c r="F150" s="22">
        <v>2.87</v>
      </c>
      <c r="G150" s="26">
        <f>F150*C$7</f>
        <v>111.93</v>
      </c>
    </row>
    <row r="151" spans="1:7" ht="12" customHeight="1" x14ac:dyDescent="0.2">
      <c r="A151" s="17"/>
      <c r="B151" s="14" t="s">
        <v>33</v>
      </c>
      <c r="C151" s="20">
        <v>124.02200000000001</v>
      </c>
      <c r="D151" s="21">
        <f>C151*C$8</f>
        <v>4836.8580000000002</v>
      </c>
      <c r="E151" s="9"/>
      <c r="F151" s="22">
        <v>3.2</v>
      </c>
      <c r="G151" s="26">
        <f>F151*C$8</f>
        <v>124.80000000000001</v>
      </c>
    </row>
    <row r="152" spans="1:7" ht="12" customHeight="1" x14ac:dyDescent="0.2">
      <c r="A152" s="17"/>
      <c r="B152" s="14" t="s">
        <v>115</v>
      </c>
      <c r="C152" s="20">
        <v>42.732999999999997</v>
      </c>
      <c r="D152" s="21">
        <f>C152*C$9</f>
        <v>341.86399999999998</v>
      </c>
      <c r="E152" s="9"/>
      <c r="F152" s="22">
        <v>1.18</v>
      </c>
      <c r="G152" s="26">
        <f>F152*C$9</f>
        <v>9.44</v>
      </c>
    </row>
    <row r="153" spans="1:7" ht="12" customHeight="1" x14ac:dyDescent="0.2">
      <c r="A153" s="17"/>
      <c r="B153" s="14" t="s">
        <v>35</v>
      </c>
      <c r="C153" s="20">
        <v>42.732999999999997</v>
      </c>
      <c r="D153" s="21">
        <f>C153*C$10</f>
        <v>85.465999999999994</v>
      </c>
      <c r="E153" s="9"/>
      <c r="F153" s="22">
        <v>1.18</v>
      </c>
      <c r="G153" s="26">
        <f>F153*C$10</f>
        <v>2.36</v>
      </c>
    </row>
    <row r="154" spans="1:7" ht="12" customHeight="1" x14ac:dyDescent="0.2">
      <c r="A154" s="17"/>
      <c r="B154" s="14" t="s">
        <v>63</v>
      </c>
      <c r="C154" s="20">
        <v>42.732999999999997</v>
      </c>
      <c r="D154" s="21">
        <f>C154*C$11</f>
        <v>1581.1209999999999</v>
      </c>
      <c r="E154" s="9"/>
      <c r="F154" s="22">
        <v>1.18</v>
      </c>
      <c r="G154" s="26">
        <f>F154*C$11</f>
        <v>43.66</v>
      </c>
    </row>
    <row r="155" spans="1:7" ht="12" customHeight="1" x14ac:dyDescent="0.2">
      <c r="A155" s="17"/>
      <c r="B155" s="14" t="s">
        <v>64</v>
      </c>
      <c r="C155" s="20">
        <v>42.732999999999997</v>
      </c>
      <c r="D155" s="21">
        <f>C155*C$12</f>
        <v>384.59699999999998</v>
      </c>
      <c r="E155" s="9"/>
      <c r="F155" s="22">
        <v>1.18</v>
      </c>
      <c r="G155" s="26">
        <f>F155*C$12</f>
        <v>10.62</v>
      </c>
    </row>
    <row r="156" spans="1:7" ht="12" customHeight="1" x14ac:dyDescent="0.2">
      <c r="A156" s="17"/>
      <c r="B156" s="14" t="s">
        <v>22</v>
      </c>
      <c r="C156" s="109"/>
      <c r="D156" s="21">
        <f>C156*C$13</f>
        <v>0</v>
      </c>
      <c r="E156" s="9"/>
      <c r="F156" s="110"/>
      <c r="G156" s="26">
        <f>F156*C$13</f>
        <v>0</v>
      </c>
    </row>
    <row r="157" spans="1:7" ht="12" customHeight="1" x14ac:dyDescent="0.2">
      <c r="A157" s="17"/>
      <c r="B157" s="14" t="s">
        <v>9</v>
      </c>
      <c r="C157" s="109"/>
      <c r="D157" s="21">
        <f>C157*C$14</f>
        <v>0</v>
      </c>
      <c r="E157" s="9"/>
      <c r="F157" s="110"/>
      <c r="G157" s="26">
        <f>F157*C$14</f>
        <v>0</v>
      </c>
    </row>
    <row r="158" spans="1:7" ht="12" customHeight="1" x14ac:dyDescent="0.2">
      <c r="A158" s="17"/>
      <c r="B158" s="15" t="s">
        <v>76</v>
      </c>
      <c r="C158" s="23"/>
      <c r="D158" s="24">
        <f>SUM(D147:D157)</f>
        <v>26312.501000000004</v>
      </c>
      <c r="E158" s="9"/>
      <c r="F158" s="25"/>
      <c r="G158" s="27">
        <f>SUM(G147:G157)</f>
        <v>689.08</v>
      </c>
    </row>
    <row r="159" spans="1:7" ht="12" customHeight="1" x14ac:dyDescent="0.2">
      <c r="A159" s="18" t="s">
        <v>77</v>
      </c>
      <c r="B159" s="122" t="s">
        <v>223</v>
      </c>
      <c r="C159" s="122"/>
      <c r="D159" s="122"/>
      <c r="E159" s="122"/>
      <c r="F159" s="122"/>
      <c r="G159" s="122"/>
    </row>
    <row r="160" spans="1:7" ht="21" customHeight="1" x14ac:dyDescent="0.2">
      <c r="A160" s="18" t="s">
        <v>79</v>
      </c>
      <c r="B160" s="118" t="s">
        <v>233</v>
      </c>
      <c r="C160" s="119"/>
      <c r="D160" s="119"/>
      <c r="E160" s="119"/>
      <c r="F160" s="119"/>
      <c r="G160" s="119"/>
    </row>
    <row r="161" spans="1:7" ht="12" customHeight="1" x14ac:dyDescent="0.2">
      <c r="A161" s="30" t="s">
        <v>80</v>
      </c>
      <c r="B161" s="122" t="s">
        <v>142</v>
      </c>
      <c r="C161" s="122"/>
      <c r="D161" s="122"/>
      <c r="E161" s="122"/>
      <c r="F161" s="122"/>
      <c r="G161" s="122"/>
    </row>
    <row r="162" spans="1:7" ht="12" customHeight="1" x14ac:dyDescent="0.2">
      <c r="A162" s="30" t="s">
        <v>82</v>
      </c>
      <c r="B162" s="116" t="s">
        <v>228</v>
      </c>
      <c r="C162" s="117"/>
      <c r="D162" s="117"/>
      <c r="E162" s="117"/>
      <c r="F162" s="117"/>
      <c r="G162" s="117"/>
    </row>
    <row r="163" spans="1:7" ht="12" customHeight="1" x14ac:dyDescent="0.2">
      <c r="A163" s="19" t="s">
        <v>84</v>
      </c>
      <c r="B163" s="116"/>
      <c r="C163" s="117"/>
      <c r="D163" s="117"/>
      <c r="E163" s="117"/>
      <c r="F163" s="117"/>
      <c r="G163" s="117"/>
    </row>
    <row r="164" spans="1:7" ht="12" customHeight="1" x14ac:dyDescent="0.2">
      <c r="A164" s="73"/>
      <c r="B164" s="101"/>
      <c r="C164" s="71"/>
      <c r="D164" s="71"/>
      <c r="E164" s="71"/>
      <c r="F164" s="71"/>
      <c r="G164" s="71"/>
    </row>
    <row r="165" spans="1:7" ht="12" customHeight="1" x14ac:dyDescent="0.25">
      <c r="A165" s="16" t="s">
        <v>66</v>
      </c>
      <c r="B165" s="6">
        <v>450</v>
      </c>
      <c r="C165" s="7"/>
      <c r="D165" s="7"/>
      <c r="E165" s="7"/>
      <c r="F165" s="29"/>
      <c r="G165" s="29"/>
    </row>
    <row r="166" spans="1:7" ht="12" customHeight="1" x14ac:dyDescent="0.2">
      <c r="A166" s="17" t="s">
        <v>67</v>
      </c>
      <c r="B166" s="51" t="s">
        <v>155</v>
      </c>
      <c r="C166" s="120" t="s">
        <v>69</v>
      </c>
      <c r="D166" s="121"/>
      <c r="F166" s="120" t="s">
        <v>70</v>
      </c>
      <c r="G166" s="121"/>
    </row>
    <row r="167" spans="1:7" ht="12" customHeight="1" x14ac:dyDescent="0.2">
      <c r="A167" s="17"/>
      <c r="C167" s="8" t="s">
        <v>71</v>
      </c>
      <c r="D167" s="8" t="s">
        <v>72</v>
      </c>
      <c r="F167" s="8" t="s">
        <v>73</v>
      </c>
      <c r="G167" s="8" t="s">
        <v>74</v>
      </c>
    </row>
    <row r="168" spans="1:7" ht="12" customHeight="1" x14ac:dyDescent="0.2">
      <c r="A168" s="17"/>
      <c r="B168" s="14" t="s">
        <v>29</v>
      </c>
      <c r="C168" s="20">
        <v>3965.0349999999999</v>
      </c>
      <c r="D168" s="21">
        <f>C168*C$4</f>
        <v>146706.29499999998</v>
      </c>
      <c r="E168" s="9"/>
      <c r="F168" s="22">
        <v>91.4</v>
      </c>
      <c r="G168" s="26">
        <f>F168*C$4</f>
        <v>3381.8</v>
      </c>
    </row>
    <row r="169" spans="1:7" ht="12" customHeight="1" x14ac:dyDescent="0.2">
      <c r="A169" s="17"/>
      <c r="B169" s="14" t="s">
        <v>30</v>
      </c>
      <c r="C169" s="20">
        <v>3965.0349999999999</v>
      </c>
      <c r="D169" s="21">
        <f>C169*C$5</f>
        <v>154636.36499999999</v>
      </c>
      <c r="E169" s="9"/>
      <c r="F169" s="22">
        <v>91.4</v>
      </c>
      <c r="G169" s="26">
        <f>F169*C$5</f>
        <v>3564.6000000000004</v>
      </c>
    </row>
    <row r="170" spans="1:7" ht="12" customHeight="1" x14ac:dyDescent="0.2">
      <c r="A170" s="17"/>
      <c r="B170" s="14" t="s">
        <v>31</v>
      </c>
      <c r="C170" s="20">
        <v>3965.0349999999999</v>
      </c>
      <c r="D170" s="21">
        <f>C170*C$6</f>
        <v>154636.36499999999</v>
      </c>
      <c r="E170" s="9"/>
      <c r="F170" s="22">
        <v>91.4</v>
      </c>
      <c r="G170" s="26">
        <f>F170*C$6</f>
        <v>3564.6000000000004</v>
      </c>
    </row>
    <row r="171" spans="1:7" ht="12" customHeight="1" x14ac:dyDescent="0.2">
      <c r="A171" s="17"/>
      <c r="B171" s="14" t="s">
        <v>32</v>
      </c>
      <c r="C171" s="20">
        <v>3965.0349999999999</v>
      </c>
      <c r="D171" s="21">
        <f>C171*C$7</f>
        <v>154636.36499999999</v>
      </c>
      <c r="E171" s="9"/>
      <c r="F171" s="22">
        <v>91.4</v>
      </c>
      <c r="G171" s="26">
        <f>F171*C$7</f>
        <v>3564.6000000000004</v>
      </c>
    </row>
    <row r="172" spans="1:7" ht="12" customHeight="1" x14ac:dyDescent="0.2">
      <c r="A172" s="17"/>
      <c r="B172" s="14" t="s">
        <v>33</v>
      </c>
      <c r="C172" s="20">
        <v>3965.0349999999999</v>
      </c>
      <c r="D172" s="21">
        <f>C172*C$8</f>
        <v>154636.36499999999</v>
      </c>
      <c r="E172" s="9"/>
      <c r="F172" s="22">
        <v>91.4</v>
      </c>
      <c r="G172" s="26">
        <f>F172*C$8</f>
        <v>3564.6000000000004</v>
      </c>
    </row>
    <row r="173" spans="1:7" ht="12" customHeight="1" x14ac:dyDescent="0.2">
      <c r="A173" s="17"/>
      <c r="B173" s="14" t="s">
        <v>115</v>
      </c>
      <c r="C173" s="20">
        <v>2430.6219999999998</v>
      </c>
      <c r="D173" s="21">
        <f>C173*C$9</f>
        <v>19444.975999999999</v>
      </c>
      <c r="E173" s="9"/>
      <c r="F173" s="22">
        <v>55.93</v>
      </c>
      <c r="G173" s="26">
        <f>F173*C$9</f>
        <v>447.44</v>
      </c>
    </row>
    <row r="174" spans="1:7" ht="12" customHeight="1" x14ac:dyDescent="0.2">
      <c r="A174" s="17"/>
      <c r="B174" s="14" t="s">
        <v>35</v>
      </c>
      <c r="C174" s="20">
        <v>2430.6219999999998</v>
      </c>
      <c r="D174" s="21">
        <f>C174*C$10</f>
        <v>4861.2439999999997</v>
      </c>
      <c r="E174" s="9"/>
      <c r="F174" s="22">
        <v>55.93</v>
      </c>
      <c r="G174" s="26">
        <f>F174*C$10</f>
        <v>111.86</v>
      </c>
    </row>
    <row r="175" spans="1:7" ht="12" customHeight="1" x14ac:dyDescent="0.2">
      <c r="A175" s="17"/>
      <c r="B175" s="14" t="s">
        <v>63</v>
      </c>
      <c r="C175" s="20">
        <v>2430.6219999999998</v>
      </c>
      <c r="D175" s="21">
        <f>C175*C$11</f>
        <v>89933.013999999996</v>
      </c>
      <c r="E175" s="9"/>
      <c r="F175" s="22">
        <v>55.93</v>
      </c>
      <c r="G175" s="26">
        <f>F175*C$11</f>
        <v>2069.41</v>
      </c>
    </row>
    <row r="176" spans="1:7" ht="12" customHeight="1" x14ac:dyDescent="0.2">
      <c r="A176" s="17"/>
      <c r="B176" s="14" t="s">
        <v>64</v>
      </c>
      <c r="C176" s="20">
        <v>2430.6219999999998</v>
      </c>
      <c r="D176" s="21">
        <f>C176*C$12</f>
        <v>21875.597999999998</v>
      </c>
      <c r="E176" s="9"/>
      <c r="F176" s="22">
        <v>55.93</v>
      </c>
      <c r="G176" s="26">
        <f>F176*C$12</f>
        <v>503.37</v>
      </c>
    </row>
    <row r="177" spans="1:7" ht="12" customHeight="1" x14ac:dyDescent="0.2">
      <c r="A177" s="17"/>
      <c r="B177" s="14" t="s">
        <v>22</v>
      </c>
      <c r="C177" s="20">
        <v>1631.6469999999999</v>
      </c>
      <c r="D177" s="21">
        <f>C177*C$13</f>
        <v>89740.584999999992</v>
      </c>
      <c r="E177" s="9"/>
      <c r="F177" s="22">
        <v>37.6</v>
      </c>
      <c r="G177" s="26">
        <f>F177*C$13</f>
        <v>2068</v>
      </c>
    </row>
    <row r="178" spans="1:7" ht="12" customHeight="1" x14ac:dyDescent="0.2">
      <c r="A178" s="17"/>
      <c r="B178" s="14" t="s">
        <v>9</v>
      </c>
      <c r="C178" s="20">
        <v>1019.779</v>
      </c>
      <c r="D178" s="21">
        <f>C178*C$14</f>
        <v>62206.519</v>
      </c>
      <c r="E178" s="9"/>
      <c r="F178" s="22">
        <v>23.5</v>
      </c>
      <c r="G178" s="26">
        <f>F178*C$14</f>
        <v>1433.5</v>
      </c>
    </row>
    <row r="179" spans="1:7" ht="12" customHeight="1" x14ac:dyDescent="0.2">
      <c r="A179" s="17"/>
      <c r="B179" s="15" t="s">
        <v>76</v>
      </c>
      <c r="C179" s="23"/>
      <c r="D179" s="24">
        <f>SUM(D168:D178)</f>
        <v>1053313.6909999999</v>
      </c>
      <c r="E179" s="9"/>
      <c r="F179" s="25"/>
      <c r="G179" s="27">
        <f>SUM(G168:G178)</f>
        <v>24273.78</v>
      </c>
    </row>
    <row r="180" spans="1:7" ht="39.75" customHeight="1" x14ac:dyDescent="0.2">
      <c r="A180" s="18" t="s">
        <v>77</v>
      </c>
      <c r="B180" s="122" t="s">
        <v>244</v>
      </c>
      <c r="C180" s="122"/>
      <c r="D180" s="122"/>
      <c r="E180" s="122"/>
      <c r="F180" s="122"/>
      <c r="G180" s="122"/>
    </row>
    <row r="181" spans="1:7" ht="30.75" customHeight="1" x14ac:dyDescent="0.2">
      <c r="A181" s="18" t="s">
        <v>79</v>
      </c>
      <c r="B181" s="118" t="s">
        <v>235</v>
      </c>
      <c r="C181" s="119"/>
      <c r="D181" s="119"/>
      <c r="E181" s="119"/>
      <c r="F181" s="119"/>
      <c r="G181" s="119"/>
    </row>
    <row r="182" spans="1:7" ht="12" customHeight="1" x14ac:dyDescent="0.2">
      <c r="A182" s="30" t="s">
        <v>80</v>
      </c>
      <c r="B182" s="122" t="s">
        <v>142</v>
      </c>
      <c r="C182" s="122"/>
      <c r="D182" s="122"/>
      <c r="E182" s="122"/>
      <c r="F182" s="122"/>
      <c r="G182" s="122"/>
    </row>
    <row r="183" spans="1:7" ht="27" customHeight="1" x14ac:dyDescent="0.2">
      <c r="A183" s="30" t="s">
        <v>82</v>
      </c>
      <c r="B183" s="116" t="s">
        <v>228</v>
      </c>
      <c r="C183" s="117"/>
      <c r="D183" s="117"/>
      <c r="E183" s="117"/>
      <c r="F183" s="117"/>
      <c r="G183" s="117"/>
    </row>
    <row r="184" spans="1:7" ht="36" customHeight="1" x14ac:dyDescent="0.2">
      <c r="A184" s="19" t="s">
        <v>84</v>
      </c>
      <c r="B184" s="127" t="s">
        <v>272</v>
      </c>
      <c r="C184" s="128"/>
      <c r="D184" s="128"/>
      <c r="E184" s="128"/>
      <c r="F184" s="128"/>
      <c r="G184" s="128"/>
    </row>
    <row r="185" spans="1:7" ht="12" customHeight="1" x14ac:dyDescent="0.2">
      <c r="A185" s="73"/>
      <c r="B185" s="101"/>
      <c r="C185" s="71"/>
      <c r="D185" s="71"/>
      <c r="E185" s="71"/>
      <c r="F185" s="71"/>
      <c r="G185" s="71"/>
    </row>
    <row r="186" spans="1:7" ht="12" customHeight="1" x14ac:dyDescent="0.25">
      <c r="A186" s="16" t="s">
        <v>66</v>
      </c>
      <c r="B186" s="6">
        <v>451</v>
      </c>
      <c r="C186" s="7"/>
      <c r="D186" s="7"/>
      <c r="E186" s="7"/>
      <c r="F186" s="29"/>
      <c r="G186" s="29"/>
    </row>
    <row r="187" spans="1:7" ht="12" customHeight="1" x14ac:dyDescent="0.2">
      <c r="A187" s="17" t="s">
        <v>67</v>
      </c>
      <c r="B187" s="51" t="s">
        <v>156</v>
      </c>
      <c r="C187" s="120" t="s">
        <v>69</v>
      </c>
      <c r="D187" s="121"/>
      <c r="F187" s="120" t="s">
        <v>70</v>
      </c>
      <c r="G187" s="121"/>
    </row>
    <row r="188" spans="1:7" ht="12" customHeight="1" x14ac:dyDescent="0.2">
      <c r="A188" s="17"/>
      <c r="C188" s="8" t="s">
        <v>71</v>
      </c>
      <c r="D188" s="8" t="s">
        <v>72</v>
      </c>
      <c r="F188" s="8" t="s">
        <v>73</v>
      </c>
      <c r="G188" s="8" t="s">
        <v>74</v>
      </c>
    </row>
    <row r="189" spans="1:7" ht="12" customHeight="1" x14ac:dyDescent="0.2">
      <c r="A189" s="17"/>
      <c r="B189" s="14" t="s">
        <v>29</v>
      </c>
      <c r="C189" s="20">
        <v>422.42399999999998</v>
      </c>
      <c r="D189" s="21">
        <f>C189*C$4</f>
        <v>15629.687999999998</v>
      </c>
      <c r="E189" s="9"/>
      <c r="F189" s="22">
        <v>9.32</v>
      </c>
      <c r="G189" s="26">
        <f>F189*C$4</f>
        <v>344.84000000000003</v>
      </c>
    </row>
    <row r="190" spans="1:7" ht="12" customHeight="1" x14ac:dyDescent="0.2">
      <c r="A190" s="17"/>
      <c r="B190" s="14" t="s">
        <v>30</v>
      </c>
      <c r="C190" s="20">
        <v>422.42399999999998</v>
      </c>
      <c r="D190" s="21">
        <f>C190*C$5</f>
        <v>16474.536</v>
      </c>
      <c r="E190" s="9"/>
      <c r="F190" s="22">
        <v>9.32</v>
      </c>
      <c r="G190" s="26">
        <f>F190*C$5</f>
        <v>363.48</v>
      </c>
    </row>
    <row r="191" spans="1:7" ht="12" customHeight="1" x14ac:dyDescent="0.2">
      <c r="A191" s="17"/>
      <c r="B191" s="14" t="s">
        <v>31</v>
      </c>
      <c r="C191" s="20">
        <v>422.42399999999998</v>
      </c>
      <c r="D191" s="21">
        <f>C191*C$6</f>
        <v>16474.536</v>
      </c>
      <c r="E191" s="9"/>
      <c r="F191" s="22">
        <v>9.32</v>
      </c>
      <c r="G191" s="26">
        <f>F191*C$6</f>
        <v>363.48</v>
      </c>
    </row>
    <row r="192" spans="1:7" ht="12" customHeight="1" x14ac:dyDescent="0.2">
      <c r="A192" s="17"/>
      <c r="B192" s="14" t="s">
        <v>32</v>
      </c>
      <c r="C192" s="20">
        <v>422.42399999999998</v>
      </c>
      <c r="D192" s="21">
        <f>C192*C$7</f>
        <v>16474.536</v>
      </c>
      <c r="E192" s="9"/>
      <c r="F192" s="22">
        <v>9.32</v>
      </c>
      <c r="G192" s="26">
        <f>F192*C$7</f>
        <v>363.48</v>
      </c>
    </row>
    <row r="193" spans="1:7" ht="12" customHeight="1" x14ac:dyDescent="0.2">
      <c r="A193" s="17"/>
      <c r="B193" s="14" t="s">
        <v>33</v>
      </c>
      <c r="C193" s="20">
        <v>422.42399999999998</v>
      </c>
      <c r="D193" s="21">
        <f>C193*C$8</f>
        <v>16474.536</v>
      </c>
      <c r="E193" s="9"/>
      <c r="F193" s="22">
        <v>9.32</v>
      </c>
      <c r="G193" s="26">
        <f>F193*C$8</f>
        <v>363.48</v>
      </c>
    </row>
    <row r="194" spans="1:7" ht="12" customHeight="1" x14ac:dyDescent="0.2">
      <c r="A194" s="17"/>
      <c r="B194" s="14" t="s">
        <v>115</v>
      </c>
      <c r="C194" s="20">
        <v>422.42399999999998</v>
      </c>
      <c r="D194" s="21">
        <f>C194*C$9</f>
        <v>3379.3919999999998</v>
      </c>
      <c r="E194" s="9"/>
      <c r="F194" s="22">
        <v>9.32</v>
      </c>
      <c r="G194" s="26">
        <f>F194*C$9</f>
        <v>74.56</v>
      </c>
    </row>
    <row r="195" spans="1:7" ht="12" customHeight="1" x14ac:dyDescent="0.2">
      <c r="A195" s="17"/>
      <c r="B195" s="14" t="s">
        <v>35</v>
      </c>
      <c r="C195" s="20">
        <v>422.42399999999998</v>
      </c>
      <c r="D195" s="21">
        <f>C195*C$10</f>
        <v>844.84799999999996</v>
      </c>
      <c r="E195" s="9"/>
      <c r="F195" s="22">
        <v>9.32</v>
      </c>
      <c r="G195" s="26">
        <f>F195*C$10</f>
        <v>18.64</v>
      </c>
    </row>
    <row r="196" spans="1:7" ht="12" customHeight="1" x14ac:dyDescent="0.2">
      <c r="A196" s="17"/>
      <c r="B196" s="14" t="s">
        <v>63</v>
      </c>
      <c r="C196" s="20">
        <v>422.42399999999998</v>
      </c>
      <c r="D196" s="21">
        <f>C196*C$11</f>
        <v>15629.687999999998</v>
      </c>
      <c r="E196" s="9"/>
      <c r="F196" s="22">
        <v>9.32</v>
      </c>
      <c r="G196" s="26">
        <f>F196*C$11</f>
        <v>344.84000000000003</v>
      </c>
    </row>
    <row r="197" spans="1:7" ht="12" customHeight="1" x14ac:dyDescent="0.2">
      <c r="A197" s="17"/>
      <c r="B197" s="14" t="s">
        <v>64</v>
      </c>
      <c r="C197" s="20">
        <v>422.42399999999998</v>
      </c>
      <c r="D197" s="21">
        <f>C197*C$12</f>
        <v>3801.8159999999998</v>
      </c>
      <c r="E197" s="9"/>
      <c r="F197" s="22">
        <v>9.32</v>
      </c>
      <c r="G197" s="26">
        <f>F197*C$12</f>
        <v>83.88</v>
      </c>
    </row>
    <row r="198" spans="1:7" ht="12" customHeight="1" x14ac:dyDescent="0.2">
      <c r="A198" s="17"/>
      <c r="B198" s="14" t="s">
        <v>22</v>
      </c>
      <c r="C198" s="20">
        <v>205.56100000000001</v>
      </c>
      <c r="D198" s="21">
        <f>C198*C$13</f>
        <v>11305.855</v>
      </c>
      <c r="E198" s="9"/>
      <c r="F198" s="22">
        <v>4.55</v>
      </c>
      <c r="G198" s="26">
        <f>F198*C$13</f>
        <v>250.25</v>
      </c>
    </row>
    <row r="199" spans="1:7" ht="12" customHeight="1" x14ac:dyDescent="0.2">
      <c r="A199" s="17"/>
      <c r="B199" s="14" t="s">
        <v>9</v>
      </c>
      <c r="C199" s="20">
        <v>177.05199999999999</v>
      </c>
      <c r="D199" s="21">
        <f>C199*C$14</f>
        <v>10800.171999999999</v>
      </c>
      <c r="E199" s="9"/>
      <c r="F199" s="22">
        <v>3.9</v>
      </c>
      <c r="G199" s="26">
        <f>F199*C$14</f>
        <v>237.9</v>
      </c>
    </row>
    <row r="200" spans="1:7" ht="12" customHeight="1" x14ac:dyDescent="0.2">
      <c r="A200" s="17"/>
      <c r="B200" s="15" t="s">
        <v>76</v>
      </c>
      <c r="C200" s="23"/>
      <c r="D200" s="24">
        <f>SUM(D189:D199)</f>
        <v>127289.60299999997</v>
      </c>
      <c r="E200" s="9"/>
      <c r="F200" s="25"/>
      <c r="G200" s="27">
        <f>SUM(G189:G199)</f>
        <v>2808.8300000000004</v>
      </c>
    </row>
    <row r="201" spans="1:7" ht="36" customHeight="1" x14ac:dyDescent="0.2">
      <c r="A201" s="18" t="s">
        <v>77</v>
      </c>
      <c r="B201" s="122" t="s">
        <v>243</v>
      </c>
      <c r="C201" s="122"/>
      <c r="D201" s="122"/>
      <c r="E201" s="122"/>
      <c r="F201" s="122"/>
      <c r="G201" s="122"/>
    </row>
    <row r="202" spans="1:7" ht="25.5" customHeight="1" x14ac:dyDescent="0.2">
      <c r="A202" s="18" t="s">
        <v>79</v>
      </c>
      <c r="B202" s="118" t="s">
        <v>236</v>
      </c>
      <c r="C202" s="119"/>
      <c r="D202" s="119"/>
      <c r="E202" s="119"/>
      <c r="F202" s="119"/>
      <c r="G202" s="119"/>
    </row>
    <row r="203" spans="1:7" ht="12" customHeight="1" x14ac:dyDescent="0.2">
      <c r="A203" s="30" t="s">
        <v>80</v>
      </c>
      <c r="B203" s="122" t="s">
        <v>142</v>
      </c>
      <c r="C203" s="122"/>
      <c r="D203" s="122"/>
      <c r="E203" s="122"/>
      <c r="F203" s="122"/>
      <c r="G203" s="122"/>
    </row>
    <row r="204" spans="1:7" ht="28.5" customHeight="1" x14ac:dyDescent="0.2">
      <c r="A204" s="30" t="s">
        <v>82</v>
      </c>
      <c r="B204" s="116" t="s">
        <v>228</v>
      </c>
      <c r="C204" s="117"/>
      <c r="D204" s="117"/>
      <c r="E204" s="117"/>
      <c r="F204" s="117"/>
      <c r="G204" s="117"/>
    </row>
    <row r="205" spans="1:7" ht="52.5" customHeight="1" x14ac:dyDescent="0.2">
      <c r="A205" s="19" t="s">
        <v>84</v>
      </c>
      <c r="B205" s="125" t="s">
        <v>238</v>
      </c>
      <c r="C205" s="126"/>
      <c r="D205" s="126"/>
      <c r="E205" s="126"/>
      <c r="F205" s="126"/>
      <c r="G205" s="126"/>
    </row>
    <row r="206" spans="1:7" ht="12" customHeight="1" x14ac:dyDescent="0.2">
      <c r="A206" s="73"/>
      <c r="B206" s="101"/>
      <c r="C206" s="71"/>
      <c r="D206" s="71"/>
      <c r="E206" s="71"/>
      <c r="F206" s="71"/>
      <c r="G206" s="71"/>
    </row>
    <row r="207" spans="1:7" ht="12" customHeight="1" x14ac:dyDescent="0.25">
      <c r="A207" s="16" t="s">
        <v>66</v>
      </c>
      <c r="B207" s="6">
        <v>452</v>
      </c>
      <c r="C207" s="7"/>
      <c r="D207" s="7"/>
      <c r="E207" s="7"/>
      <c r="F207" s="29"/>
      <c r="G207" s="29"/>
    </row>
    <row r="208" spans="1:7" ht="12" customHeight="1" x14ac:dyDescent="0.2">
      <c r="A208" s="17" t="s">
        <v>67</v>
      </c>
      <c r="B208" s="51" t="s">
        <v>157</v>
      </c>
      <c r="C208" s="120" t="s">
        <v>69</v>
      </c>
      <c r="D208" s="121"/>
      <c r="F208" s="120" t="s">
        <v>70</v>
      </c>
      <c r="G208" s="121"/>
    </row>
    <row r="209" spans="1:7" ht="12" customHeight="1" x14ac:dyDescent="0.2">
      <c r="A209" s="17"/>
      <c r="C209" s="8" t="s">
        <v>71</v>
      </c>
      <c r="D209" s="8" t="s">
        <v>72</v>
      </c>
      <c r="F209" s="8" t="s">
        <v>73</v>
      </c>
      <c r="G209" s="8" t="s">
        <v>74</v>
      </c>
    </row>
    <row r="210" spans="1:7" ht="12" customHeight="1" x14ac:dyDescent="0.2">
      <c r="A210" s="17"/>
      <c r="B210" s="14" t="s">
        <v>29</v>
      </c>
      <c r="C210" s="20">
        <v>25.684000000000001</v>
      </c>
      <c r="D210" s="21">
        <f>C210*C$4</f>
        <v>950.30799999999999</v>
      </c>
      <c r="E210" s="9"/>
      <c r="F210" s="22">
        <v>0.6</v>
      </c>
      <c r="G210" s="26">
        <f>F210*C$4</f>
        <v>22.2</v>
      </c>
    </row>
    <row r="211" spans="1:7" ht="12" customHeight="1" x14ac:dyDescent="0.2">
      <c r="A211" s="17"/>
      <c r="B211" s="14" t="s">
        <v>30</v>
      </c>
      <c r="C211" s="20">
        <v>25.684000000000001</v>
      </c>
      <c r="D211" s="21">
        <f>C211*C$5</f>
        <v>1001.676</v>
      </c>
      <c r="E211" s="9"/>
      <c r="F211" s="22">
        <v>0.6</v>
      </c>
      <c r="G211" s="26">
        <f>F211*C$5</f>
        <v>23.4</v>
      </c>
    </row>
    <row r="212" spans="1:7" ht="12" customHeight="1" x14ac:dyDescent="0.2">
      <c r="A212" s="17"/>
      <c r="B212" s="14" t="s">
        <v>31</v>
      </c>
      <c r="C212" s="20">
        <v>25.684000000000001</v>
      </c>
      <c r="D212" s="21">
        <f>C212*C$6</f>
        <v>1001.676</v>
      </c>
      <c r="E212" s="9"/>
      <c r="F212" s="22">
        <v>0.6</v>
      </c>
      <c r="G212" s="26">
        <f>F212*C$6</f>
        <v>23.4</v>
      </c>
    </row>
    <row r="213" spans="1:7" ht="12" customHeight="1" x14ac:dyDescent="0.2">
      <c r="A213" s="17"/>
      <c r="B213" s="14" t="s">
        <v>32</v>
      </c>
      <c r="C213" s="20">
        <v>25.684000000000001</v>
      </c>
      <c r="D213" s="21">
        <f>C213*C$7</f>
        <v>1001.676</v>
      </c>
      <c r="E213" s="9"/>
      <c r="F213" s="22">
        <v>0.6</v>
      </c>
      <c r="G213" s="26">
        <f>F213*C$7</f>
        <v>23.4</v>
      </c>
    </row>
    <row r="214" spans="1:7" ht="12" customHeight="1" x14ac:dyDescent="0.2">
      <c r="A214" s="17"/>
      <c r="B214" s="14" t="s">
        <v>33</v>
      </c>
      <c r="C214" s="20">
        <v>25.684000000000001</v>
      </c>
      <c r="D214" s="21">
        <f>C214*C$8</f>
        <v>1001.676</v>
      </c>
      <c r="E214" s="9"/>
      <c r="F214" s="22">
        <v>0.6</v>
      </c>
      <c r="G214" s="26">
        <f>F214*C$8</f>
        <v>23.4</v>
      </c>
    </row>
    <row r="215" spans="1:7" ht="12" customHeight="1" x14ac:dyDescent="0.2">
      <c r="A215" s="17"/>
      <c r="B215" s="14" t="s">
        <v>115</v>
      </c>
      <c r="C215" s="20">
        <v>25.684000000000001</v>
      </c>
      <c r="D215" s="21">
        <f>C215*C$9</f>
        <v>205.47200000000001</v>
      </c>
      <c r="E215" s="9"/>
      <c r="F215" s="22">
        <v>0.6</v>
      </c>
      <c r="G215" s="26">
        <f>F215*C$9</f>
        <v>4.8</v>
      </c>
    </row>
    <row r="216" spans="1:7" ht="12" customHeight="1" x14ac:dyDescent="0.2">
      <c r="A216" s="17"/>
      <c r="B216" s="14" t="s">
        <v>35</v>
      </c>
      <c r="C216" s="20">
        <v>25.684000000000001</v>
      </c>
      <c r="D216" s="21">
        <f>C216*C$10</f>
        <v>51.368000000000002</v>
      </c>
      <c r="E216" s="9"/>
      <c r="F216" s="22">
        <v>0.6</v>
      </c>
      <c r="G216" s="26">
        <f>F216*C$10</f>
        <v>1.2</v>
      </c>
    </row>
    <row r="217" spans="1:7" ht="12" customHeight="1" x14ac:dyDescent="0.2">
      <c r="A217" s="17"/>
      <c r="B217" s="14" t="s">
        <v>63</v>
      </c>
      <c r="C217" s="20">
        <v>25.684000000000001</v>
      </c>
      <c r="D217" s="21">
        <f>C217*C$11</f>
        <v>950.30799999999999</v>
      </c>
      <c r="E217" s="9"/>
      <c r="F217" s="22">
        <v>0.6</v>
      </c>
      <c r="G217" s="26">
        <f>F217*C$11</f>
        <v>22.2</v>
      </c>
    </row>
    <row r="218" spans="1:7" ht="12" customHeight="1" x14ac:dyDescent="0.2">
      <c r="A218" s="17"/>
      <c r="B218" s="14" t="s">
        <v>64</v>
      </c>
      <c r="C218" s="20">
        <v>25.684000000000001</v>
      </c>
      <c r="D218" s="21">
        <f>C218*C$12</f>
        <v>231.15600000000001</v>
      </c>
      <c r="E218" s="9"/>
      <c r="F218" s="22">
        <v>0.6</v>
      </c>
      <c r="G218" s="26">
        <f>F218*C$12</f>
        <v>5.3999999999999995</v>
      </c>
    </row>
    <row r="219" spans="1:7" ht="12" customHeight="1" x14ac:dyDescent="0.2">
      <c r="A219" s="17"/>
      <c r="B219" s="14" t="s">
        <v>22</v>
      </c>
      <c r="C219" s="109"/>
      <c r="D219" s="21">
        <f>C219*C$13</f>
        <v>0</v>
      </c>
      <c r="E219" s="9"/>
      <c r="F219" s="110"/>
      <c r="G219" s="26">
        <f>F219*C$13</f>
        <v>0</v>
      </c>
    </row>
    <row r="220" spans="1:7" ht="12" customHeight="1" x14ac:dyDescent="0.2">
      <c r="A220" s="17"/>
      <c r="B220" s="14" t="s">
        <v>9</v>
      </c>
      <c r="C220" s="109"/>
      <c r="D220" s="21">
        <f>C220*C$14</f>
        <v>0</v>
      </c>
      <c r="E220" s="9"/>
      <c r="F220" s="110"/>
      <c r="G220" s="26">
        <f>F220*C$14</f>
        <v>0</v>
      </c>
    </row>
    <row r="221" spans="1:7" ht="12" customHeight="1" x14ac:dyDescent="0.2">
      <c r="A221" s="17"/>
      <c r="B221" s="15" t="s">
        <v>76</v>
      </c>
      <c r="C221" s="23"/>
      <c r="D221" s="24">
        <f>SUM(D210:D220)</f>
        <v>6395.3159999999998</v>
      </c>
      <c r="E221" s="9"/>
      <c r="F221" s="25"/>
      <c r="G221" s="27">
        <f>SUM(G210:G220)</f>
        <v>149.4</v>
      </c>
    </row>
    <row r="222" spans="1:7" ht="27.75" customHeight="1" x14ac:dyDescent="0.2">
      <c r="A222" s="18" t="s">
        <v>77</v>
      </c>
      <c r="B222" s="122" t="s">
        <v>242</v>
      </c>
      <c r="C222" s="122"/>
      <c r="D222" s="122"/>
      <c r="E222" s="122"/>
      <c r="F222" s="122"/>
      <c r="G222" s="122"/>
    </row>
    <row r="223" spans="1:7" ht="12" customHeight="1" x14ac:dyDescent="0.2">
      <c r="A223" s="18" t="s">
        <v>79</v>
      </c>
      <c r="B223" s="118"/>
      <c r="C223" s="119"/>
      <c r="D223" s="119"/>
      <c r="E223" s="119"/>
      <c r="F223" s="119"/>
      <c r="G223" s="119"/>
    </row>
    <row r="224" spans="1:7" ht="12" customHeight="1" x14ac:dyDescent="0.2">
      <c r="A224" s="30" t="s">
        <v>80</v>
      </c>
      <c r="B224" s="122" t="s">
        <v>142</v>
      </c>
      <c r="C224" s="122"/>
      <c r="D224" s="122"/>
      <c r="E224" s="122"/>
      <c r="F224" s="122"/>
      <c r="G224" s="122"/>
    </row>
    <row r="225" spans="1:7" ht="33" customHeight="1" x14ac:dyDescent="0.2">
      <c r="A225" s="30" t="s">
        <v>82</v>
      </c>
      <c r="B225" s="116" t="s">
        <v>228</v>
      </c>
      <c r="C225" s="117"/>
      <c r="D225" s="117"/>
      <c r="E225" s="117"/>
      <c r="F225" s="117"/>
      <c r="G225" s="117"/>
    </row>
    <row r="226" spans="1:7" ht="12" customHeight="1" x14ac:dyDescent="0.2">
      <c r="A226" s="19" t="s">
        <v>84</v>
      </c>
      <c r="B226" s="127"/>
      <c r="C226" s="128"/>
      <c r="D226" s="128"/>
      <c r="E226" s="128"/>
      <c r="F226" s="128"/>
      <c r="G226" s="128"/>
    </row>
    <row r="227" spans="1:7" ht="12" customHeight="1" x14ac:dyDescent="0.2">
      <c r="A227" s="73"/>
      <c r="B227" s="101"/>
      <c r="C227" s="71"/>
      <c r="D227" s="71"/>
      <c r="E227" s="71"/>
      <c r="F227" s="71"/>
      <c r="G227" s="71"/>
    </row>
    <row r="228" spans="1:7" ht="12" customHeight="1" x14ac:dyDescent="0.25">
      <c r="A228" s="16" t="s">
        <v>66</v>
      </c>
      <c r="B228" s="6">
        <v>453</v>
      </c>
      <c r="C228" s="7"/>
      <c r="D228" s="7"/>
      <c r="E228" s="7"/>
      <c r="F228" s="29"/>
      <c r="G228" s="29"/>
    </row>
    <row r="229" spans="1:7" ht="12" customHeight="1" x14ac:dyDescent="0.2">
      <c r="A229" s="17" t="s">
        <v>67</v>
      </c>
      <c r="B229" s="51" t="s">
        <v>158</v>
      </c>
      <c r="C229" s="120" t="s">
        <v>69</v>
      </c>
      <c r="D229" s="121"/>
      <c r="F229" s="120" t="s">
        <v>70</v>
      </c>
      <c r="G229" s="121"/>
    </row>
    <row r="230" spans="1:7" ht="12" customHeight="1" x14ac:dyDescent="0.2">
      <c r="A230" s="17"/>
      <c r="C230" s="8" t="s">
        <v>71</v>
      </c>
      <c r="D230" s="8" t="s">
        <v>72</v>
      </c>
      <c r="F230" s="8" t="s">
        <v>73</v>
      </c>
      <c r="G230" s="8" t="s">
        <v>74</v>
      </c>
    </row>
    <row r="231" spans="1:7" ht="12" customHeight="1" x14ac:dyDescent="0.2">
      <c r="A231" s="17"/>
      <c r="B231" s="14" t="s">
        <v>29</v>
      </c>
      <c r="C231" s="20">
        <v>105.449</v>
      </c>
      <c r="D231" s="21">
        <f>C231*C$4</f>
        <v>3901.6129999999998</v>
      </c>
      <c r="E231" s="9"/>
      <c r="F231" s="22">
        <v>2.73</v>
      </c>
      <c r="G231" s="26">
        <f>F231*C$4</f>
        <v>101.01</v>
      </c>
    </row>
    <row r="232" spans="1:7" ht="12" customHeight="1" x14ac:dyDescent="0.2">
      <c r="A232" s="17"/>
      <c r="B232" s="14" t="s">
        <v>30</v>
      </c>
      <c r="C232" s="20">
        <v>105.449</v>
      </c>
      <c r="D232" s="21">
        <f>C232*C$5</f>
        <v>4112.5109999999995</v>
      </c>
      <c r="E232" s="9"/>
      <c r="F232" s="22">
        <v>2.73</v>
      </c>
      <c r="G232" s="26">
        <f>F232*C$5</f>
        <v>106.47</v>
      </c>
    </row>
    <row r="233" spans="1:7" ht="12" customHeight="1" x14ac:dyDescent="0.2">
      <c r="A233" s="17"/>
      <c r="B233" s="14" t="s">
        <v>31</v>
      </c>
      <c r="C233" s="20">
        <v>105.449</v>
      </c>
      <c r="D233" s="21">
        <f>C233*C$6</f>
        <v>4112.5109999999995</v>
      </c>
      <c r="E233" s="9"/>
      <c r="F233" s="22">
        <v>2.73</v>
      </c>
      <c r="G233" s="26">
        <f>F233*C$6</f>
        <v>106.47</v>
      </c>
    </row>
    <row r="234" spans="1:7" ht="12" customHeight="1" x14ac:dyDescent="0.2">
      <c r="A234" s="17"/>
      <c r="B234" s="14" t="s">
        <v>32</v>
      </c>
      <c r="C234" s="20">
        <v>105.449</v>
      </c>
      <c r="D234" s="21">
        <f>C234*C$7</f>
        <v>4112.5109999999995</v>
      </c>
      <c r="E234" s="9"/>
      <c r="F234" s="22">
        <v>2.73</v>
      </c>
      <c r="G234" s="26">
        <f>F234*C$7</f>
        <v>106.47</v>
      </c>
    </row>
    <row r="235" spans="1:7" ht="12" customHeight="1" x14ac:dyDescent="0.2">
      <c r="A235" s="17"/>
      <c r="B235" s="14" t="s">
        <v>33</v>
      </c>
      <c r="C235" s="20">
        <v>105.449</v>
      </c>
      <c r="D235" s="21">
        <f>C235*C$8</f>
        <v>4112.5109999999995</v>
      </c>
      <c r="E235" s="9"/>
      <c r="F235" s="22">
        <v>2.73</v>
      </c>
      <c r="G235" s="26">
        <f>F235*C$8</f>
        <v>106.47</v>
      </c>
    </row>
    <row r="236" spans="1:7" ht="12" customHeight="1" x14ac:dyDescent="0.2">
      <c r="A236" s="17"/>
      <c r="B236" s="14" t="s">
        <v>115</v>
      </c>
      <c r="C236" s="20">
        <v>21.939</v>
      </c>
      <c r="D236" s="21">
        <f>C236*C$9</f>
        <v>175.512</v>
      </c>
      <c r="E236" s="9"/>
      <c r="F236" s="22">
        <v>0.57999999999999996</v>
      </c>
      <c r="G236" s="26">
        <f>F236*C$9</f>
        <v>4.6399999999999997</v>
      </c>
    </row>
    <row r="237" spans="1:7" ht="12" customHeight="1" x14ac:dyDescent="0.2">
      <c r="A237" s="17"/>
      <c r="B237" s="14" t="s">
        <v>35</v>
      </c>
      <c r="C237" s="20">
        <v>21.939</v>
      </c>
      <c r="D237" s="21">
        <f>C237*C$10</f>
        <v>43.878</v>
      </c>
      <c r="E237" s="9"/>
      <c r="F237" s="22">
        <v>0.57999999999999996</v>
      </c>
      <c r="G237" s="26">
        <f>F237*C$10</f>
        <v>1.1599999999999999</v>
      </c>
    </row>
    <row r="238" spans="1:7" ht="12" customHeight="1" x14ac:dyDescent="0.2">
      <c r="A238" s="17"/>
      <c r="B238" s="14" t="s">
        <v>63</v>
      </c>
      <c r="C238" s="20">
        <v>21.939</v>
      </c>
      <c r="D238" s="21">
        <f>C238*C$11</f>
        <v>811.74300000000005</v>
      </c>
      <c r="E238" s="9"/>
      <c r="F238" s="22">
        <v>0.57999999999999996</v>
      </c>
      <c r="G238" s="26">
        <f>F238*C$11</f>
        <v>21.459999999999997</v>
      </c>
    </row>
    <row r="239" spans="1:7" ht="12" customHeight="1" x14ac:dyDescent="0.2">
      <c r="A239" s="17"/>
      <c r="B239" s="14" t="s">
        <v>64</v>
      </c>
      <c r="C239" s="20">
        <v>21.939</v>
      </c>
      <c r="D239" s="21">
        <f>C239*C$12</f>
        <v>197.45099999999999</v>
      </c>
      <c r="E239" s="9"/>
      <c r="F239" s="22">
        <v>0.57999999999999996</v>
      </c>
      <c r="G239" s="26">
        <f>F239*C$12</f>
        <v>5.22</v>
      </c>
    </row>
    <row r="240" spans="1:7" ht="12" customHeight="1" x14ac:dyDescent="0.2">
      <c r="A240" s="17"/>
      <c r="B240" s="14" t="s">
        <v>22</v>
      </c>
      <c r="C240" s="109"/>
      <c r="D240" s="21">
        <f>C240*C$13</f>
        <v>0</v>
      </c>
      <c r="E240" s="9"/>
      <c r="F240" s="110"/>
      <c r="G240" s="26">
        <f>F240*C$13</f>
        <v>0</v>
      </c>
    </row>
    <row r="241" spans="1:7" ht="12" customHeight="1" x14ac:dyDescent="0.2">
      <c r="A241" s="17"/>
      <c r="B241" s="14" t="s">
        <v>9</v>
      </c>
      <c r="C241" s="109"/>
      <c r="D241" s="21">
        <f>C241*C$14</f>
        <v>0</v>
      </c>
      <c r="E241" s="9"/>
      <c r="F241" s="110"/>
      <c r="G241" s="26">
        <f>F241*C$14</f>
        <v>0</v>
      </c>
    </row>
    <row r="242" spans="1:7" ht="12" customHeight="1" x14ac:dyDescent="0.2">
      <c r="A242" s="17"/>
      <c r="B242" s="15" t="s">
        <v>76</v>
      </c>
      <c r="C242" s="23"/>
      <c r="D242" s="24">
        <f>SUM(D231:D241)</f>
        <v>21580.240999999995</v>
      </c>
      <c r="E242" s="9"/>
      <c r="F242" s="25"/>
      <c r="G242" s="27">
        <f>SUM(G231:G241)</f>
        <v>559.37000000000012</v>
      </c>
    </row>
    <row r="243" spans="1:7" ht="12" customHeight="1" x14ac:dyDescent="0.2">
      <c r="A243" s="18" t="s">
        <v>77</v>
      </c>
      <c r="B243" s="122" t="s">
        <v>237</v>
      </c>
      <c r="C243" s="122"/>
      <c r="D243" s="122"/>
      <c r="E243" s="122"/>
      <c r="F243" s="122"/>
      <c r="G243" s="122"/>
    </row>
    <row r="244" spans="1:7" ht="12" customHeight="1" x14ac:dyDescent="0.2">
      <c r="A244" s="18" t="s">
        <v>79</v>
      </c>
      <c r="B244" s="118"/>
      <c r="C244" s="119"/>
      <c r="D244" s="119"/>
      <c r="E244" s="119"/>
      <c r="F244" s="119"/>
      <c r="G244" s="119"/>
    </row>
    <row r="245" spans="1:7" ht="12" customHeight="1" x14ac:dyDescent="0.2">
      <c r="A245" s="30" t="s">
        <v>80</v>
      </c>
      <c r="B245" s="122" t="s">
        <v>142</v>
      </c>
      <c r="C245" s="122"/>
      <c r="D245" s="122"/>
      <c r="E245" s="122"/>
      <c r="F245" s="122"/>
      <c r="G245" s="122"/>
    </row>
    <row r="246" spans="1:7" ht="27" customHeight="1" x14ac:dyDescent="0.2">
      <c r="A246" s="30" t="s">
        <v>82</v>
      </c>
      <c r="B246" s="116" t="s">
        <v>228</v>
      </c>
      <c r="C246" s="117"/>
      <c r="D246" s="117"/>
      <c r="E246" s="117"/>
      <c r="F246" s="117"/>
      <c r="G246" s="117"/>
    </row>
    <row r="247" spans="1:7" ht="12" customHeight="1" x14ac:dyDescent="0.2">
      <c r="A247" s="19" t="s">
        <v>84</v>
      </c>
      <c r="B247" s="127"/>
      <c r="C247" s="128"/>
      <c r="D247" s="128"/>
      <c r="E247" s="128"/>
      <c r="F247" s="128"/>
      <c r="G247" s="128"/>
    </row>
    <row r="248" spans="1:7" ht="12" customHeight="1" x14ac:dyDescent="0.2">
      <c r="A248" s="73"/>
      <c r="B248" s="101"/>
      <c r="C248" s="71"/>
      <c r="D248" s="71"/>
      <c r="E248" s="71"/>
      <c r="F248" s="71"/>
      <c r="G248" s="71"/>
    </row>
    <row r="249" spans="1:7" ht="12" customHeight="1" x14ac:dyDescent="0.25">
      <c r="A249" s="16" t="s">
        <v>66</v>
      </c>
      <c r="B249" s="6">
        <v>455</v>
      </c>
      <c r="C249" s="7"/>
      <c r="D249" s="7"/>
      <c r="E249" s="7"/>
      <c r="F249" s="29"/>
      <c r="G249" s="29"/>
    </row>
    <row r="250" spans="1:7" ht="12" customHeight="1" x14ac:dyDescent="0.2">
      <c r="A250" s="17" t="s">
        <v>67</v>
      </c>
      <c r="B250" s="51" t="s">
        <v>159</v>
      </c>
      <c r="C250" s="120" t="s">
        <v>69</v>
      </c>
      <c r="D250" s="121"/>
      <c r="F250" s="120" t="s">
        <v>70</v>
      </c>
      <c r="G250" s="121"/>
    </row>
    <row r="251" spans="1:7" ht="12" customHeight="1" x14ac:dyDescent="0.2">
      <c r="A251" s="17"/>
      <c r="C251" s="8" t="s">
        <v>71</v>
      </c>
      <c r="D251" s="8" t="s">
        <v>72</v>
      </c>
      <c r="F251" s="8" t="s">
        <v>73</v>
      </c>
      <c r="G251" s="8" t="s">
        <v>74</v>
      </c>
    </row>
    <row r="252" spans="1:7" ht="12" customHeight="1" x14ac:dyDescent="0.2">
      <c r="A252" s="17"/>
      <c r="B252" s="14" t="s">
        <v>29</v>
      </c>
      <c r="C252" s="20">
        <v>661.01499999999999</v>
      </c>
      <c r="D252" s="21">
        <f>C252*C$4</f>
        <v>24457.555</v>
      </c>
      <c r="E252" s="9"/>
      <c r="F252" s="22">
        <v>17.3</v>
      </c>
      <c r="G252" s="26">
        <f>F252*C$4</f>
        <v>640.1</v>
      </c>
    </row>
    <row r="253" spans="1:7" ht="12" customHeight="1" x14ac:dyDescent="0.2">
      <c r="A253" s="17"/>
      <c r="B253" s="14" t="s">
        <v>30</v>
      </c>
      <c r="C253" s="20">
        <v>676.91700000000003</v>
      </c>
      <c r="D253" s="21">
        <f>C253*C$5</f>
        <v>26399.763000000003</v>
      </c>
      <c r="E253" s="9"/>
      <c r="F253" s="22">
        <v>17.63</v>
      </c>
      <c r="G253" s="26">
        <f>F253*C$5</f>
        <v>687.56999999999994</v>
      </c>
    </row>
    <row r="254" spans="1:7" ht="12" customHeight="1" x14ac:dyDescent="0.2">
      <c r="A254" s="17"/>
      <c r="B254" s="14" t="s">
        <v>31</v>
      </c>
      <c r="C254" s="20">
        <v>678.58900000000006</v>
      </c>
      <c r="D254" s="21">
        <f>C254*C$6</f>
        <v>26464.971000000001</v>
      </c>
      <c r="E254" s="9"/>
      <c r="F254" s="22">
        <v>17.72</v>
      </c>
      <c r="G254" s="26">
        <f>F254*C$6</f>
        <v>691.07999999999993</v>
      </c>
    </row>
    <row r="255" spans="1:7" ht="12" customHeight="1" x14ac:dyDescent="0.2">
      <c r="A255" s="17"/>
      <c r="B255" s="14" t="s">
        <v>32</v>
      </c>
      <c r="C255" s="20">
        <v>678.58900000000006</v>
      </c>
      <c r="D255" s="21">
        <f>C255*C$7</f>
        <v>26464.971000000001</v>
      </c>
      <c r="E255" s="9"/>
      <c r="F255" s="22">
        <v>17.72</v>
      </c>
      <c r="G255" s="26">
        <f>F255*C$7</f>
        <v>691.07999999999993</v>
      </c>
    </row>
    <row r="256" spans="1:7" ht="12" customHeight="1" x14ac:dyDescent="0.2">
      <c r="A256" s="17"/>
      <c r="B256" s="14" t="s">
        <v>33</v>
      </c>
      <c r="C256" s="20">
        <v>661.01499999999999</v>
      </c>
      <c r="D256" s="21">
        <f>C256*C$8</f>
        <v>25779.584999999999</v>
      </c>
      <c r="E256" s="9"/>
      <c r="F256" s="22">
        <v>17.3</v>
      </c>
      <c r="G256" s="26">
        <f>F256*C$8</f>
        <v>674.7</v>
      </c>
    </row>
    <row r="257" spans="1:7" ht="12" customHeight="1" x14ac:dyDescent="0.2">
      <c r="A257" s="17"/>
      <c r="B257" s="14" t="s">
        <v>115</v>
      </c>
      <c r="C257" s="20">
        <v>526.76900000000001</v>
      </c>
      <c r="D257" s="21">
        <f>C257*C$9</f>
        <v>4214.152</v>
      </c>
      <c r="E257" s="9"/>
      <c r="F257" s="22">
        <v>12.58</v>
      </c>
      <c r="G257" s="26">
        <f>F257*C$9</f>
        <v>100.64</v>
      </c>
    </row>
    <row r="258" spans="1:7" ht="12" customHeight="1" x14ac:dyDescent="0.2">
      <c r="A258" s="17"/>
      <c r="B258" s="14" t="s">
        <v>35</v>
      </c>
      <c r="C258" s="20">
        <v>526.76900000000001</v>
      </c>
      <c r="D258" s="21">
        <f>C258*C$10</f>
        <v>1053.538</v>
      </c>
      <c r="E258" s="9"/>
      <c r="F258" s="22">
        <v>12.58</v>
      </c>
      <c r="G258" s="26">
        <f>F258*C$10</f>
        <v>25.16</v>
      </c>
    </row>
    <row r="259" spans="1:7" ht="12" customHeight="1" x14ac:dyDescent="0.2">
      <c r="A259" s="17"/>
      <c r="B259" s="14" t="s">
        <v>63</v>
      </c>
      <c r="C259" s="20">
        <v>526.76900000000001</v>
      </c>
      <c r="D259" s="21">
        <f>C259*C$11</f>
        <v>19490.453000000001</v>
      </c>
      <c r="E259" s="9"/>
      <c r="F259" s="22">
        <v>12.58</v>
      </c>
      <c r="G259" s="26">
        <f>F259*C$11</f>
        <v>465.46</v>
      </c>
    </row>
    <row r="260" spans="1:7" ht="12" customHeight="1" x14ac:dyDescent="0.2">
      <c r="A260" s="17"/>
      <c r="B260" s="14" t="s">
        <v>64</v>
      </c>
      <c r="C260" s="20">
        <v>526.76900000000001</v>
      </c>
      <c r="D260" s="21">
        <f>C260*C$12</f>
        <v>4740.9210000000003</v>
      </c>
      <c r="E260" s="9"/>
      <c r="F260" s="22">
        <v>12.58</v>
      </c>
      <c r="G260" s="26">
        <f>F260*C$12</f>
        <v>113.22</v>
      </c>
    </row>
    <row r="261" spans="1:7" ht="12" customHeight="1" x14ac:dyDescent="0.2">
      <c r="A261" s="17"/>
      <c r="B261" s="14" t="s">
        <v>22</v>
      </c>
      <c r="C261" s="20">
        <v>231.238</v>
      </c>
      <c r="D261" s="21">
        <f>C261*C$13</f>
        <v>12718.09</v>
      </c>
      <c r="E261" s="9"/>
      <c r="F261" s="22">
        <v>5.5</v>
      </c>
      <c r="G261" s="26">
        <f>F261*C$13</f>
        <v>302.5</v>
      </c>
    </row>
    <row r="262" spans="1:7" ht="12" customHeight="1" x14ac:dyDescent="0.2">
      <c r="A262" s="17"/>
      <c r="B262" s="14" t="s">
        <v>9</v>
      </c>
      <c r="C262" s="109"/>
      <c r="D262" s="21">
        <f>C262*C$14</f>
        <v>0</v>
      </c>
      <c r="E262" s="9"/>
      <c r="F262" s="110"/>
      <c r="G262" s="26">
        <f>F262*C$14</f>
        <v>0</v>
      </c>
    </row>
    <row r="263" spans="1:7" ht="12" customHeight="1" x14ac:dyDescent="0.2">
      <c r="A263" s="17"/>
      <c r="B263" s="15" t="s">
        <v>76</v>
      </c>
      <c r="C263" s="23"/>
      <c r="D263" s="24">
        <f>SUM(D252:D262)</f>
        <v>171783.99900000001</v>
      </c>
      <c r="E263" s="9"/>
      <c r="F263" s="25"/>
      <c r="G263" s="27">
        <f>SUM(G252:G262)</f>
        <v>4391.5099999999993</v>
      </c>
    </row>
    <row r="264" spans="1:7" ht="21" customHeight="1" x14ac:dyDescent="0.2">
      <c r="A264" s="18" t="s">
        <v>77</v>
      </c>
      <c r="B264" s="122" t="s">
        <v>245</v>
      </c>
      <c r="C264" s="122"/>
      <c r="D264" s="122"/>
      <c r="E264" s="122"/>
      <c r="F264" s="122"/>
      <c r="G264" s="122"/>
    </row>
    <row r="265" spans="1:7" ht="12" customHeight="1" x14ac:dyDescent="0.2">
      <c r="A265" s="18" t="s">
        <v>79</v>
      </c>
      <c r="B265" s="118"/>
      <c r="C265" s="119"/>
      <c r="D265" s="119"/>
      <c r="E265" s="119"/>
      <c r="F265" s="119"/>
      <c r="G265" s="119"/>
    </row>
    <row r="266" spans="1:7" ht="12" customHeight="1" x14ac:dyDescent="0.2">
      <c r="A266" s="30" t="s">
        <v>80</v>
      </c>
      <c r="B266" s="122" t="s">
        <v>142</v>
      </c>
      <c r="C266" s="122"/>
      <c r="D266" s="122"/>
      <c r="E266" s="122"/>
      <c r="F266" s="122"/>
      <c r="G266" s="122"/>
    </row>
    <row r="267" spans="1:7" ht="30" customHeight="1" x14ac:dyDescent="0.2">
      <c r="A267" s="30" t="s">
        <v>82</v>
      </c>
      <c r="B267" s="116" t="s">
        <v>228</v>
      </c>
      <c r="C267" s="117"/>
      <c r="D267" s="117"/>
      <c r="E267" s="117"/>
      <c r="F267" s="117"/>
      <c r="G267" s="117"/>
    </row>
    <row r="268" spans="1:7" ht="12" customHeight="1" x14ac:dyDescent="0.2">
      <c r="A268" s="19" t="s">
        <v>84</v>
      </c>
      <c r="B268" s="127"/>
      <c r="C268" s="128"/>
      <c r="D268" s="128"/>
      <c r="E268" s="128"/>
      <c r="F268" s="128"/>
      <c r="G268" s="128"/>
    </row>
    <row r="269" spans="1:7" ht="12" customHeight="1" x14ac:dyDescent="0.2">
      <c r="A269" s="73"/>
      <c r="B269" s="101"/>
      <c r="C269" s="71"/>
      <c r="D269" s="71"/>
      <c r="E269" s="71"/>
      <c r="F269" s="71"/>
      <c r="G269" s="71"/>
    </row>
    <row r="270" spans="1:7" ht="12" customHeight="1" x14ac:dyDescent="0.25">
      <c r="A270" s="16" t="s">
        <v>66</v>
      </c>
      <c r="B270" s="6">
        <v>460</v>
      </c>
      <c r="C270" s="7"/>
      <c r="D270" s="7"/>
      <c r="E270" s="7"/>
      <c r="F270" s="29"/>
      <c r="G270" s="29"/>
    </row>
    <row r="271" spans="1:7" ht="12" customHeight="1" x14ac:dyDescent="0.2">
      <c r="A271" s="17" t="s">
        <v>67</v>
      </c>
      <c r="B271" s="51" t="s">
        <v>160</v>
      </c>
      <c r="C271" s="120" t="s">
        <v>69</v>
      </c>
      <c r="D271" s="121"/>
      <c r="F271" s="120" t="s">
        <v>70</v>
      </c>
      <c r="G271" s="121"/>
    </row>
    <row r="272" spans="1:7" ht="12" customHeight="1" x14ac:dyDescent="0.2">
      <c r="A272" s="17"/>
      <c r="C272" s="8" t="s">
        <v>71</v>
      </c>
      <c r="D272" s="8" t="s">
        <v>72</v>
      </c>
      <c r="F272" s="8" t="s">
        <v>73</v>
      </c>
      <c r="G272" s="8" t="s">
        <v>74</v>
      </c>
    </row>
    <row r="273" spans="1:7" ht="12" customHeight="1" x14ac:dyDescent="0.2">
      <c r="A273" s="17"/>
      <c r="B273" s="14" t="s">
        <v>29</v>
      </c>
      <c r="C273" s="20">
        <v>991.68499999999995</v>
      </c>
      <c r="D273" s="21">
        <f>C273*C$4</f>
        <v>36692.345000000001</v>
      </c>
      <c r="E273" s="9"/>
      <c r="F273" s="22">
        <v>18.48</v>
      </c>
      <c r="G273" s="26">
        <f>F273*C$4</f>
        <v>683.76</v>
      </c>
    </row>
    <row r="274" spans="1:7" ht="12" customHeight="1" x14ac:dyDescent="0.2">
      <c r="A274" s="17"/>
      <c r="B274" s="14" t="s">
        <v>30</v>
      </c>
      <c r="C274" s="20">
        <v>991.68499999999995</v>
      </c>
      <c r="D274" s="21">
        <f>C274*C$5</f>
        <v>38675.714999999997</v>
      </c>
      <c r="E274" s="9"/>
      <c r="F274" s="22">
        <v>18.48</v>
      </c>
      <c r="G274" s="26">
        <f>F274*C$5</f>
        <v>720.72</v>
      </c>
    </row>
    <row r="275" spans="1:7" ht="12" customHeight="1" x14ac:dyDescent="0.2">
      <c r="A275" s="17"/>
      <c r="B275" s="14" t="s">
        <v>31</v>
      </c>
      <c r="C275" s="20">
        <v>991.68499999999995</v>
      </c>
      <c r="D275" s="21">
        <f>C275*C$6</f>
        <v>38675.714999999997</v>
      </c>
      <c r="E275" s="9"/>
      <c r="F275" s="22">
        <v>18.48</v>
      </c>
      <c r="G275" s="26">
        <f>F275*C$6</f>
        <v>720.72</v>
      </c>
    </row>
    <row r="276" spans="1:7" ht="12" customHeight="1" x14ac:dyDescent="0.2">
      <c r="A276" s="17"/>
      <c r="B276" s="14" t="s">
        <v>32</v>
      </c>
      <c r="C276" s="20">
        <v>991.68499999999995</v>
      </c>
      <c r="D276" s="21">
        <f>C276*C$7</f>
        <v>38675.714999999997</v>
      </c>
      <c r="E276" s="9"/>
      <c r="F276" s="22">
        <v>18.48</v>
      </c>
      <c r="G276" s="26">
        <f>F276*C$7</f>
        <v>720.72</v>
      </c>
    </row>
    <row r="277" spans="1:7" ht="12" customHeight="1" x14ac:dyDescent="0.2">
      <c r="A277" s="17"/>
      <c r="B277" s="14" t="s">
        <v>33</v>
      </c>
      <c r="C277" s="20">
        <v>991.68499999999995</v>
      </c>
      <c r="D277" s="21">
        <f>C277*C$8</f>
        <v>38675.714999999997</v>
      </c>
      <c r="E277" s="9"/>
      <c r="F277" s="22">
        <v>18.48</v>
      </c>
      <c r="G277" s="26">
        <f>F277*C$8</f>
        <v>720.72</v>
      </c>
    </row>
    <row r="278" spans="1:7" ht="12" customHeight="1" x14ac:dyDescent="0.2">
      <c r="A278" s="17"/>
      <c r="B278" s="14" t="s">
        <v>115</v>
      </c>
      <c r="C278" s="20">
        <v>881.08100000000002</v>
      </c>
      <c r="D278" s="21">
        <f>C278*C$9</f>
        <v>7048.6480000000001</v>
      </c>
      <c r="E278" s="9"/>
      <c r="F278" s="22">
        <v>16.43</v>
      </c>
      <c r="G278" s="26">
        <f>F278*C$9</f>
        <v>131.44</v>
      </c>
    </row>
    <row r="279" spans="1:7" ht="12" customHeight="1" x14ac:dyDescent="0.2">
      <c r="A279" s="17"/>
      <c r="B279" s="14" t="s">
        <v>35</v>
      </c>
      <c r="C279" s="20">
        <v>881.08100000000002</v>
      </c>
      <c r="D279" s="21">
        <f>C279*C$10</f>
        <v>1762.162</v>
      </c>
      <c r="E279" s="9"/>
      <c r="F279" s="22">
        <v>16.43</v>
      </c>
      <c r="G279" s="26">
        <f>F279*C$10</f>
        <v>32.86</v>
      </c>
    </row>
    <row r="280" spans="1:7" ht="12" customHeight="1" x14ac:dyDescent="0.2">
      <c r="A280" s="17"/>
      <c r="B280" s="14" t="s">
        <v>63</v>
      </c>
      <c r="C280" s="20">
        <v>881.08100000000002</v>
      </c>
      <c r="D280" s="21">
        <f>C280*C$11</f>
        <v>32599.996999999999</v>
      </c>
      <c r="E280" s="9"/>
      <c r="F280" s="22">
        <v>16.43</v>
      </c>
      <c r="G280" s="26">
        <f>F280*C$11</f>
        <v>607.91</v>
      </c>
    </row>
    <row r="281" spans="1:7" ht="12" customHeight="1" x14ac:dyDescent="0.2">
      <c r="A281" s="17"/>
      <c r="B281" s="14" t="s">
        <v>64</v>
      </c>
      <c r="C281" s="20">
        <v>881.08100000000002</v>
      </c>
      <c r="D281" s="21">
        <f>C281*C$12</f>
        <v>7929.7290000000003</v>
      </c>
      <c r="E281" s="9"/>
      <c r="F281" s="22">
        <v>16.43</v>
      </c>
      <c r="G281" s="26">
        <f>F281*C$12</f>
        <v>147.87</v>
      </c>
    </row>
    <row r="282" spans="1:7" ht="12" customHeight="1" x14ac:dyDescent="0.2">
      <c r="A282" s="17"/>
      <c r="B282" s="14" t="s">
        <v>22</v>
      </c>
      <c r="C282" s="20">
        <v>362.798</v>
      </c>
      <c r="D282" s="21">
        <f>C282*C$13</f>
        <v>19953.89</v>
      </c>
      <c r="E282" s="9"/>
      <c r="F282" s="22">
        <v>6.77</v>
      </c>
      <c r="G282" s="26">
        <f>F282*C$13</f>
        <v>372.34999999999997</v>
      </c>
    </row>
    <row r="283" spans="1:7" ht="12" customHeight="1" x14ac:dyDescent="0.2">
      <c r="A283" s="17"/>
      <c r="B283" s="14" t="s">
        <v>9</v>
      </c>
      <c r="C283" s="20">
        <v>310.97000000000003</v>
      </c>
      <c r="D283" s="21">
        <f>C283*C$14</f>
        <v>18969.170000000002</v>
      </c>
      <c r="E283" s="9"/>
      <c r="F283" s="22">
        <v>5.8</v>
      </c>
      <c r="G283" s="26">
        <f>F283*C$14</f>
        <v>353.8</v>
      </c>
    </row>
    <row r="284" spans="1:7" ht="12" customHeight="1" x14ac:dyDescent="0.2">
      <c r="A284" s="17"/>
      <c r="B284" s="15" t="s">
        <v>76</v>
      </c>
      <c r="C284" s="23"/>
      <c r="D284" s="24">
        <f>SUM(D273:D283)</f>
        <v>279658.80099999998</v>
      </c>
      <c r="E284" s="9"/>
      <c r="F284" s="25"/>
      <c r="G284" s="27">
        <f>SUM(G273:G283)</f>
        <v>5212.8700000000008</v>
      </c>
    </row>
    <row r="285" spans="1:7" ht="21" customHeight="1" x14ac:dyDescent="0.2">
      <c r="A285" s="18" t="s">
        <v>77</v>
      </c>
      <c r="B285" s="122" t="s">
        <v>246</v>
      </c>
      <c r="C285" s="122"/>
      <c r="D285" s="122"/>
      <c r="E285" s="122"/>
      <c r="F285" s="122"/>
      <c r="G285" s="122"/>
    </row>
    <row r="286" spans="1:7" ht="33" customHeight="1" x14ac:dyDescent="0.2">
      <c r="A286" s="18" t="s">
        <v>79</v>
      </c>
      <c r="B286" s="118" t="s">
        <v>247</v>
      </c>
      <c r="C286" s="119"/>
      <c r="D286" s="119"/>
      <c r="E286" s="119"/>
      <c r="F286" s="119"/>
      <c r="G286" s="119"/>
    </row>
    <row r="287" spans="1:7" ht="12" customHeight="1" x14ac:dyDescent="0.2">
      <c r="A287" s="30" t="s">
        <v>80</v>
      </c>
      <c r="B287" s="122" t="s">
        <v>142</v>
      </c>
      <c r="C287" s="122"/>
      <c r="D287" s="122"/>
      <c r="E287" s="122"/>
      <c r="F287" s="122"/>
      <c r="G287" s="122"/>
    </row>
    <row r="288" spans="1:7" ht="25.5" customHeight="1" x14ac:dyDescent="0.2">
      <c r="A288" s="30" t="s">
        <v>82</v>
      </c>
      <c r="B288" s="116"/>
      <c r="C288" s="117"/>
      <c r="D288" s="117"/>
      <c r="E288" s="117"/>
      <c r="F288" s="117"/>
      <c r="G288" s="117"/>
    </row>
    <row r="289" spans="1:41" ht="30.75" customHeight="1" x14ac:dyDescent="0.2">
      <c r="A289" s="19" t="s">
        <v>84</v>
      </c>
      <c r="B289" s="125" t="s">
        <v>248</v>
      </c>
      <c r="C289" s="126"/>
      <c r="D289" s="126"/>
      <c r="E289" s="126"/>
      <c r="F289" s="126"/>
      <c r="G289" s="126"/>
    </row>
    <row r="290" spans="1:41" ht="12" customHeight="1" x14ac:dyDescent="0.2">
      <c r="A290" s="73"/>
      <c r="B290" s="101"/>
      <c r="C290" s="71"/>
      <c r="D290" s="71"/>
      <c r="E290" s="71"/>
      <c r="F290" s="71"/>
      <c r="G290" s="71"/>
    </row>
    <row r="291" spans="1:41" ht="12" customHeight="1" x14ac:dyDescent="0.25">
      <c r="A291" s="16" t="s">
        <v>66</v>
      </c>
      <c r="B291" s="6">
        <v>3531</v>
      </c>
      <c r="C291" s="7"/>
      <c r="D291" s="7"/>
      <c r="E291" s="7"/>
      <c r="F291" s="29"/>
      <c r="G291" s="29"/>
    </row>
    <row r="292" spans="1:41" ht="12" customHeight="1" x14ac:dyDescent="0.2">
      <c r="A292" s="17" t="s">
        <v>67</v>
      </c>
      <c r="B292" s="51" t="s">
        <v>161</v>
      </c>
      <c r="C292" s="120" t="s">
        <v>69</v>
      </c>
      <c r="D292" s="121"/>
      <c r="F292" s="120" t="s">
        <v>70</v>
      </c>
      <c r="G292" s="121"/>
    </row>
    <row r="293" spans="1:41" ht="12" customHeight="1" x14ac:dyDescent="0.2">
      <c r="A293" s="17"/>
      <c r="C293" s="8" t="s">
        <v>71</v>
      </c>
      <c r="D293" s="8" t="s">
        <v>72</v>
      </c>
      <c r="F293" s="8" t="s">
        <v>73</v>
      </c>
      <c r="G293" s="8" t="s">
        <v>74</v>
      </c>
    </row>
    <row r="294" spans="1:41" ht="12" customHeight="1" x14ac:dyDescent="0.2">
      <c r="A294" s="17"/>
      <c r="B294" s="14" t="s">
        <v>29</v>
      </c>
      <c r="C294" s="20">
        <v>21.241</v>
      </c>
      <c r="D294" s="21">
        <f>C294*C$4</f>
        <v>785.91700000000003</v>
      </c>
      <c r="E294" s="9"/>
      <c r="F294" s="22">
        <v>0.67</v>
      </c>
      <c r="G294" s="26">
        <f>F294*C$4</f>
        <v>24.790000000000003</v>
      </c>
    </row>
    <row r="295" spans="1:41" ht="12" customHeight="1" x14ac:dyDescent="0.2">
      <c r="A295" s="17"/>
      <c r="B295" s="14" t="s">
        <v>30</v>
      </c>
      <c r="C295" s="20">
        <v>12.445</v>
      </c>
      <c r="D295" s="21">
        <f>C295*C$5</f>
        <v>485.35500000000002</v>
      </c>
      <c r="E295" s="9"/>
      <c r="F295" s="22">
        <v>0.42</v>
      </c>
      <c r="G295" s="26">
        <f>F295*C$5</f>
        <v>16.38</v>
      </c>
    </row>
    <row r="296" spans="1:41" ht="12" customHeight="1" x14ac:dyDescent="0.2">
      <c r="A296" s="17"/>
      <c r="B296" s="14" t="s">
        <v>31</v>
      </c>
      <c r="C296" s="20">
        <v>12.445</v>
      </c>
      <c r="D296" s="21">
        <f>C296*C$6</f>
        <v>485.35500000000002</v>
      </c>
      <c r="E296" s="9"/>
      <c r="F296" s="22">
        <v>0.42</v>
      </c>
      <c r="G296" s="26">
        <f>F296*C$6</f>
        <v>16.38</v>
      </c>
    </row>
    <row r="297" spans="1:41" ht="12" customHeight="1" x14ac:dyDescent="0.2">
      <c r="A297" s="17"/>
      <c r="B297" s="14" t="s">
        <v>32</v>
      </c>
      <c r="C297" s="20">
        <v>21.241</v>
      </c>
      <c r="D297" s="21">
        <f>C297*C$7</f>
        <v>828.399</v>
      </c>
      <c r="E297" s="9"/>
      <c r="F297" s="22">
        <v>0.67</v>
      </c>
      <c r="G297" s="26">
        <f>F297*C$7</f>
        <v>26.130000000000003</v>
      </c>
      <c r="J297" s="62"/>
      <c r="K297" s="62"/>
    </row>
    <row r="298" spans="1:41" ht="12" customHeight="1" x14ac:dyDescent="0.2">
      <c r="A298" s="17"/>
      <c r="B298" s="14" t="s">
        <v>33</v>
      </c>
      <c r="C298" s="20">
        <v>21.241</v>
      </c>
      <c r="D298" s="21">
        <f>C298*C$8</f>
        <v>828.399</v>
      </c>
      <c r="E298" s="9"/>
      <c r="F298" s="22">
        <v>0.67</v>
      </c>
      <c r="G298" s="26">
        <f>F298*C$8</f>
        <v>26.130000000000003</v>
      </c>
      <c r="J298" s="62"/>
      <c r="K298" s="62"/>
    </row>
    <row r="299" spans="1:41" ht="12" customHeight="1" x14ac:dyDescent="0.2">
      <c r="A299" s="17"/>
      <c r="B299" s="15" t="s">
        <v>76</v>
      </c>
      <c r="C299" s="23"/>
      <c r="D299" s="24">
        <f>SUM(D294:D298)</f>
        <v>3413.4249999999997</v>
      </c>
      <c r="E299" s="9"/>
      <c r="F299" s="25"/>
      <c r="G299" s="27">
        <f>SUM(G294:G298)</f>
        <v>109.81</v>
      </c>
      <c r="I299" s="10"/>
    </row>
    <row r="300" spans="1:41" ht="12" customHeight="1" x14ac:dyDescent="0.2">
      <c r="A300" s="18" t="s">
        <v>77</v>
      </c>
      <c r="B300" s="122" t="s">
        <v>246</v>
      </c>
      <c r="C300" s="122"/>
      <c r="D300" s="122"/>
      <c r="E300" s="122"/>
      <c r="F300" s="122"/>
      <c r="G300" s="122"/>
      <c r="I300" s="2" t="s">
        <v>67</v>
      </c>
    </row>
    <row r="301" spans="1:41" s="44" customFormat="1" ht="12" customHeight="1" x14ac:dyDescent="0.2">
      <c r="A301" s="18" t="s">
        <v>79</v>
      </c>
      <c r="B301" s="118"/>
      <c r="C301" s="119"/>
      <c r="D301" s="119"/>
      <c r="E301" s="119"/>
      <c r="F301" s="119"/>
      <c r="G301" s="119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2" customHeight="1" x14ac:dyDescent="0.2">
      <c r="A302" s="30" t="s">
        <v>80</v>
      </c>
      <c r="B302" s="122" t="s">
        <v>142</v>
      </c>
      <c r="C302" s="122"/>
      <c r="D302" s="122"/>
      <c r="E302" s="122"/>
      <c r="F302" s="122"/>
      <c r="G302" s="122"/>
    </row>
    <row r="303" spans="1:41" ht="12" customHeight="1" x14ac:dyDescent="0.2">
      <c r="A303" s="30" t="s">
        <v>82</v>
      </c>
      <c r="B303" s="116" t="s">
        <v>228</v>
      </c>
      <c r="C303" s="117"/>
      <c r="D303" s="117"/>
      <c r="E303" s="117"/>
      <c r="F303" s="117"/>
      <c r="G303" s="117"/>
    </row>
    <row r="304" spans="1:41" ht="12" customHeight="1" x14ac:dyDescent="0.2">
      <c r="A304" s="19" t="s">
        <v>84</v>
      </c>
      <c r="B304" s="118"/>
      <c r="C304" s="119"/>
      <c r="D304" s="119"/>
      <c r="E304" s="119"/>
      <c r="F304" s="119"/>
      <c r="G304" s="119"/>
    </row>
    <row r="305" spans="1:41" ht="12" customHeight="1" x14ac:dyDescent="0.2">
      <c r="A305" s="12"/>
    </row>
    <row r="306" spans="1:41" ht="12" customHeight="1" x14ac:dyDescent="0.25">
      <c r="A306" s="16" t="s">
        <v>66</v>
      </c>
      <c r="B306" s="6">
        <v>3532</v>
      </c>
      <c r="C306" s="7"/>
      <c r="D306" s="7"/>
      <c r="E306" s="7"/>
      <c r="F306" s="29"/>
      <c r="G306" s="29"/>
    </row>
    <row r="307" spans="1:41" ht="12" customHeight="1" x14ac:dyDescent="0.2">
      <c r="A307" s="17" t="s">
        <v>67</v>
      </c>
      <c r="B307" s="2" t="s">
        <v>162</v>
      </c>
      <c r="C307" s="120" t="s">
        <v>69</v>
      </c>
      <c r="D307" s="121"/>
      <c r="F307" s="120" t="s">
        <v>70</v>
      </c>
      <c r="G307" s="121"/>
    </row>
    <row r="308" spans="1:41" ht="12" customHeight="1" x14ac:dyDescent="0.2">
      <c r="A308" s="17"/>
      <c r="C308" s="8" t="s">
        <v>71</v>
      </c>
      <c r="D308" s="8" t="s">
        <v>72</v>
      </c>
      <c r="F308" s="8" t="s">
        <v>73</v>
      </c>
      <c r="G308" s="8" t="s">
        <v>74</v>
      </c>
    </row>
    <row r="309" spans="1:41" ht="12" customHeight="1" x14ac:dyDescent="0.2">
      <c r="A309" s="17"/>
      <c r="B309" s="14" t="s">
        <v>29</v>
      </c>
      <c r="C309" s="20">
        <v>56.112000000000002</v>
      </c>
      <c r="D309" s="21">
        <f>C309*C$4</f>
        <v>2076.1440000000002</v>
      </c>
      <c r="E309" s="9"/>
      <c r="F309" s="22">
        <v>1.25</v>
      </c>
      <c r="G309" s="26">
        <f>F309*C$4</f>
        <v>46.25</v>
      </c>
    </row>
    <row r="310" spans="1:41" ht="12" customHeight="1" x14ac:dyDescent="0.2">
      <c r="A310" s="17"/>
      <c r="B310" s="14" t="s">
        <v>30</v>
      </c>
      <c r="C310" s="20">
        <v>37.298999999999999</v>
      </c>
      <c r="D310" s="21">
        <f>C310*C$5</f>
        <v>1454.6610000000001</v>
      </c>
      <c r="E310" s="9"/>
      <c r="F310" s="22">
        <v>0.87</v>
      </c>
      <c r="G310" s="26">
        <f>F310*C$5</f>
        <v>33.93</v>
      </c>
    </row>
    <row r="311" spans="1:41" ht="12" customHeight="1" x14ac:dyDescent="0.2">
      <c r="A311" s="17"/>
      <c r="B311" s="14" t="s">
        <v>31</v>
      </c>
      <c r="C311" s="20">
        <v>37.298999999999999</v>
      </c>
      <c r="D311" s="21">
        <f>C311*C$6</f>
        <v>1454.6610000000001</v>
      </c>
      <c r="E311" s="9"/>
      <c r="F311" s="22">
        <v>0.87</v>
      </c>
      <c r="G311" s="26">
        <f>F311*C$6</f>
        <v>33.93</v>
      </c>
    </row>
    <row r="312" spans="1:41" ht="12" customHeight="1" x14ac:dyDescent="0.2">
      <c r="A312" s="17"/>
      <c r="B312" s="14" t="s">
        <v>32</v>
      </c>
      <c r="C312" s="20">
        <v>56.112000000000002</v>
      </c>
      <c r="D312" s="21">
        <f>C312*C$7</f>
        <v>2188.3679999999999</v>
      </c>
      <c r="E312" s="9"/>
      <c r="F312" s="22">
        <v>1.25</v>
      </c>
      <c r="G312" s="26">
        <f>F312*C$7</f>
        <v>48.75</v>
      </c>
    </row>
    <row r="313" spans="1:41" ht="12" customHeight="1" x14ac:dyDescent="0.2">
      <c r="A313" s="17"/>
      <c r="B313" s="14" t="s">
        <v>33</v>
      </c>
      <c r="C313" s="20">
        <v>56.112000000000002</v>
      </c>
      <c r="D313" s="21">
        <f>C313*C$8</f>
        <v>2188.3679999999999</v>
      </c>
      <c r="E313" s="9"/>
      <c r="F313" s="22">
        <v>1.25</v>
      </c>
      <c r="G313" s="26">
        <f>F313*C$8</f>
        <v>48.75</v>
      </c>
    </row>
    <row r="314" spans="1:41" ht="12" customHeight="1" x14ac:dyDescent="0.2">
      <c r="A314" s="17"/>
      <c r="B314" s="15" t="s">
        <v>76</v>
      </c>
      <c r="C314" s="23"/>
      <c r="D314" s="24">
        <f>SUM(D309:D313)</f>
        <v>9362.2020000000011</v>
      </c>
      <c r="E314" s="9"/>
      <c r="F314" s="25"/>
      <c r="G314" s="27">
        <f>SUM(G309:G313)</f>
        <v>211.61</v>
      </c>
      <c r="I314" s="10"/>
    </row>
    <row r="315" spans="1:41" ht="12" customHeight="1" x14ac:dyDescent="0.2">
      <c r="A315" s="18" t="s">
        <v>77</v>
      </c>
      <c r="B315" s="122" t="s">
        <v>246</v>
      </c>
      <c r="C315" s="122"/>
      <c r="D315" s="122"/>
      <c r="E315" s="122"/>
      <c r="F315" s="122"/>
      <c r="G315" s="122"/>
      <c r="I315" s="2" t="s">
        <v>67</v>
      </c>
    </row>
    <row r="316" spans="1:41" s="44" customFormat="1" ht="12" customHeight="1" x14ac:dyDescent="0.2">
      <c r="A316" s="18" t="s">
        <v>79</v>
      </c>
      <c r="B316" s="118"/>
      <c r="C316" s="119"/>
      <c r="D316" s="119"/>
      <c r="E316" s="119"/>
      <c r="F316" s="119"/>
      <c r="G316" s="119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2" customHeight="1" x14ac:dyDescent="0.2">
      <c r="A317" s="30" t="s">
        <v>80</v>
      </c>
      <c r="B317" s="122" t="s">
        <v>142</v>
      </c>
      <c r="C317" s="122"/>
      <c r="D317" s="122"/>
      <c r="E317" s="122"/>
      <c r="F317" s="122"/>
      <c r="G317" s="122"/>
    </row>
    <row r="318" spans="1:41" ht="12" customHeight="1" x14ac:dyDescent="0.2">
      <c r="A318" s="30" t="s">
        <v>82</v>
      </c>
      <c r="B318" s="116" t="s">
        <v>228</v>
      </c>
      <c r="C318" s="117"/>
      <c r="D318" s="117"/>
      <c r="E318" s="117"/>
      <c r="F318" s="117"/>
      <c r="G318" s="117"/>
    </row>
    <row r="319" spans="1:41" ht="12" customHeight="1" x14ac:dyDescent="0.2">
      <c r="A319" s="19" t="s">
        <v>84</v>
      </c>
      <c r="B319" s="118"/>
      <c r="C319" s="119"/>
      <c r="D319" s="119"/>
      <c r="E319" s="119"/>
      <c r="F319" s="119"/>
      <c r="G319" s="119"/>
    </row>
    <row r="320" spans="1:41" ht="12" customHeight="1" x14ac:dyDescent="0.2">
      <c r="A320" s="73"/>
      <c r="B320" s="67"/>
      <c r="C320" s="68"/>
      <c r="D320" s="68"/>
      <c r="E320" s="68"/>
      <c r="F320" s="68"/>
      <c r="G320" s="68"/>
    </row>
    <row r="321" spans="1:11" ht="12" customHeight="1" x14ac:dyDescent="0.25">
      <c r="A321" s="16" t="s">
        <v>66</v>
      </c>
      <c r="B321" s="6">
        <v>3533</v>
      </c>
      <c r="C321" s="7"/>
      <c r="D321" s="7"/>
      <c r="E321" s="7"/>
      <c r="F321" s="29"/>
      <c r="G321" s="29"/>
    </row>
    <row r="322" spans="1:11" ht="12" customHeight="1" x14ac:dyDescent="0.2">
      <c r="A322" s="17" t="s">
        <v>67</v>
      </c>
      <c r="B322" s="2" t="s">
        <v>163</v>
      </c>
      <c r="C322" s="120" t="s">
        <v>69</v>
      </c>
      <c r="D322" s="121"/>
      <c r="F322" s="120" t="s">
        <v>70</v>
      </c>
      <c r="G322" s="121"/>
    </row>
    <row r="323" spans="1:11" ht="12" customHeight="1" x14ac:dyDescent="0.2">
      <c r="A323" s="17"/>
      <c r="C323" s="8" t="s">
        <v>71</v>
      </c>
      <c r="D323" s="8" t="s">
        <v>72</v>
      </c>
      <c r="F323" s="8" t="s">
        <v>73</v>
      </c>
      <c r="G323" s="8" t="s">
        <v>74</v>
      </c>
    </row>
    <row r="324" spans="1:11" ht="12" customHeight="1" x14ac:dyDescent="0.2">
      <c r="A324" s="17"/>
      <c r="B324" s="14" t="s">
        <v>29</v>
      </c>
      <c r="C324" s="20">
        <v>80.897999999999996</v>
      </c>
      <c r="D324" s="21">
        <f>C324*C4</f>
        <v>2993.2259999999997</v>
      </c>
      <c r="E324" s="9"/>
      <c r="F324" s="22">
        <v>2.02</v>
      </c>
      <c r="G324" s="26">
        <f>F324*C4</f>
        <v>74.739999999999995</v>
      </c>
    </row>
    <row r="325" spans="1:11" ht="12" customHeight="1" x14ac:dyDescent="0.2">
      <c r="A325" s="17"/>
      <c r="B325" s="14" t="s">
        <v>30</v>
      </c>
      <c r="C325" s="20">
        <v>97.33</v>
      </c>
      <c r="D325" s="21">
        <f>C325*C5</f>
        <v>3795.87</v>
      </c>
      <c r="E325" s="9"/>
      <c r="F325" s="22">
        <v>2.42</v>
      </c>
      <c r="G325" s="26">
        <f>F325*C5</f>
        <v>94.38</v>
      </c>
      <c r="J325" s="43"/>
      <c r="K325" s="35"/>
    </row>
    <row r="326" spans="1:11" ht="12" customHeight="1" x14ac:dyDescent="0.2">
      <c r="A326" s="17"/>
      <c r="B326" s="14" t="s">
        <v>31</v>
      </c>
      <c r="C326" s="20">
        <v>80.897999999999996</v>
      </c>
      <c r="D326" s="21">
        <f>C326*C6</f>
        <v>3155.0219999999999</v>
      </c>
      <c r="E326" s="9"/>
      <c r="F326" s="22">
        <v>2.02</v>
      </c>
      <c r="G326" s="26">
        <f>F326*C6</f>
        <v>78.78</v>
      </c>
    </row>
    <row r="327" spans="1:11" ht="12" customHeight="1" x14ac:dyDescent="0.2">
      <c r="A327" s="17"/>
      <c r="B327" s="14" t="s">
        <v>32</v>
      </c>
      <c r="C327" s="20">
        <v>97.33</v>
      </c>
      <c r="D327" s="21">
        <f>C327*C7</f>
        <v>3795.87</v>
      </c>
      <c r="E327" s="9"/>
      <c r="F327" s="22">
        <v>2.42</v>
      </c>
      <c r="G327" s="26">
        <f>F327*C7</f>
        <v>94.38</v>
      </c>
    </row>
    <row r="328" spans="1:11" ht="12" customHeight="1" x14ac:dyDescent="0.2">
      <c r="A328" s="17"/>
      <c r="B328" s="14" t="s">
        <v>33</v>
      </c>
      <c r="C328" s="20">
        <v>97.33</v>
      </c>
      <c r="D328" s="21">
        <f>C328*C8</f>
        <v>3795.87</v>
      </c>
      <c r="E328" s="9"/>
      <c r="F328" s="22">
        <v>2.42</v>
      </c>
      <c r="G328" s="26">
        <f>F328*C8</f>
        <v>94.38</v>
      </c>
    </row>
    <row r="329" spans="1:11" ht="12" customHeight="1" x14ac:dyDescent="0.2">
      <c r="A329" s="17"/>
      <c r="B329" s="15" t="s">
        <v>76</v>
      </c>
      <c r="C329" s="23"/>
      <c r="D329" s="24">
        <f>SUM(D324:D328)</f>
        <v>17535.857999999997</v>
      </c>
      <c r="E329" s="9"/>
      <c r="F329" s="25"/>
      <c r="G329" s="27">
        <f>SUM(G324:G328)</f>
        <v>436.65999999999997</v>
      </c>
    </row>
    <row r="330" spans="1:11" ht="12" customHeight="1" x14ac:dyDescent="0.2">
      <c r="A330" s="18" t="s">
        <v>77</v>
      </c>
      <c r="B330" s="122" t="s">
        <v>246</v>
      </c>
      <c r="C330" s="122"/>
      <c r="D330" s="122"/>
      <c r="E330" s="122"/>
      <c r="F330" s="122"/>
      <c r="G330" s="122"/>
    </row>
    <row r="331" spans="1:11" ht="12" customHeight="1" x14ac:dyDescent="0.2">
      <c r="A331" s="18" t="s">
        <v>79</v>
      </c>
      <c r="B331" s="118"/>
      <c r="C331" s="119"/>
      <c r="D331" s="119"/>
      <c r="E331" s="119"/>
      <c r="F331" s="119"/>
      <c r="G331" s="119"/>
    </row>
    <row r="332" spans="1:11" ht="12" customHeight="1" x14ac:dyDescent="0.2">
      <c r="A332" s="30" t="s">
        <v>80</v>
      </c>
      <c r="B332" s="122" t="s">
        <v>142</v>
      </c>
      <c r="C332" s="122"/>
      <c r="D332" s="122"/>
      <c r="E332" s="122"/>
      <c r="F332" s="122"/>
      <c r="G332" s="122"/>
    </row>
    <row r="333" spans="1:11" ht="12" customHeight="1" x14ac:dyDescent="0.2">
      <c r="A333" s="30" t="s">
        <v>82</v>
      </c>
      <c r="B333" s="116" t="s">
        <v>228</v>
      </c>
      <c r="C333" s="117"/>
      <c r="D333" s="117"/>
      <c r="E333" s="117"/>
      <c r="F333" s="117"/>
      <c r="G333" s="117"/>
    </row>
    <row r="334" spans="1:11" ht="12" customHeight="1" x14ac:dyDescent="0.2">
      <c r="A334" s="19" t="s">
        <v>84</v>
      </c>
      <c r="B334" s="118"/>
      <c r="C334" s="119"/>
      <c r="D334" s="119"/>
      <c r="E334" s="119"/>
      <c r="F334" s="119"/>
      <c r="G334" s="119"/>
    </row>
    <row r="335" spans="1:11" ht="12" customHeight="1" x14ac:dyDescent="0.2">
      <c r="A335" s="12"/>
    </row>
    <row r="336" spans="1:11" ht="12" customHeight="1" x14ac:dyDescent="0.25">
      <c r="A336" s="16" t="s">
        <v>66</v>
      </c>
      <c r="B336" s="6">
        <v>3534</v>
      </c>
      <c r="C336" s="7"/>
      <c r="D336" s="7"/>
      <c r="E336" s="7"/>
      <c r="F336" s="29"/>
      <c r="G336" s="29"/>
    </row>
    <row r="337" spans="1:9" ht="12" customHeight="1" x14ac:dyDescent="0.2">
      <c r="A337" s="17" t="s">
        <v>67</v>
      </c>
      <c r="B337" s="2" t="s">
        <v>164</v>
      </c>
      <c r="C337" s="120" t="s">
        <v>69</v>
      </c>
      <c r="D337" s="121"/>
      <c r="F337" s="120" t="s">
        <v>70</v>
      </c>
      <c r="G337" s="121"/>
    </row>
    <row r="338" spans="1:9" ht="12" customHeight="1" x14ac:dyDescent="0.2">
      <c r="A338" s="17"/>
      <c r="C338" s="8" t="s">
        <v>71</v>
      </c>
      <c r="D338" s="8" t="s">
        <v>72</v>
      </c>
      <c r="F338" s="8" t="s">
        <v>73</v>
      </c>
      <c r="G338" s="8" t="s">
        <v>74</v>
      </c>
    </row>
    <row r="339" spans="1:9" ht="12" customHeight="1" x14ac:dyDescent="0.2">
      <c r="A339" s="17"/>
      <c r="B339" s="14" t="s">
        <v>29</v>
      </c>
      <c r="C339" s="20">
        <v>14.092000000000001</v>
      </c>
      <c r="D339" s="21">
        <f>C339*C$4</f>
        <v>521.404</v>
      </c>
      <c r="E339" s="9"/>
      <c r="F339" s="22">
        <v>0.32</v>
      </c>
      <c r="G339" s="26">
        <f>F339*C$4</f>
        <v>11.84</v>
      </c>
    </row>
    <row r="340" spans="1:9" ht="12" customHeight="1" x14ac:dyDescent="0.2">
      <c r="A340" s="17"/>
      <c r="B340" s="14" t="s">
        <v>30</v>
      </c>
      <c r="C340" s="20">
        <v>28.184999999999999</v>
      </c>
      <c r="D340" s="21">
        <f>C340*C$5</f>
        <v>1099.2149999999999</v>
      </c>
      <c r="E340" s="9"/>
      <c r="F340" s="22">
        <v>0.63</v>
      </c>
      <c r="G340" s="26">
        <f>F340*C$5</f>
        <v>24.57</v>
      </c>
    </row>
    <row r="341" spans="1:9" ht="12" customHeight="1" x14ac:dyDescent="0.2">
      <c r="A341" s="17"/>
      <c r="B341" s="14" t="s">
        <v>31</v>
      </c>
      <c r="C341" s="20">
        <v>14.092000000000001</v>
      </c>
      <c r="D341" s="21">
        <f>C341*C$6</f>
        <v>549.58799999999997</v>
      </c>
      <c r="E341" s="9"/>
      <c r="F341" s="22">
        <v>0.32</v>
      </c>
      <c r="G341" s="26">
        <f>F341*C$6</f>
        <v>12.48</v>
      </c>
    </row>
    <row r="342" spans="1:9" ht="12" customHeight="1" x14ac:dyDescent="0.2">
      <c r="A342" s="17"/>
      <c r="B342" s="14" t="s">
        <v>32</v>
      </c>
      <c r="C342" s="20">
        <v>28.184999999999999</v>
      </c>
      <c r="D342" s="21">
        <f>C342*C$7</f>
        <v>1099.2149999999999</v>
      </c>
      <c r="E342" s="9"/>
      <c r="F342" s="22">
        <v>0.63</v>
      </c>
      <c r="G342" s="26">
        <f>F342*C$7</f>
        <v>24.57</v>
      </c>
    </row>
    <row r="343" spans="1:9" ht="12" customHeight="1" x14ac:dyDescent="0.2">
      <c r="A343" s="17"/>
      <c r="B343" s="14" t="s">
        <v>33</v>
      </c>
      <c r="C343" s="20">
        <v>28.184999999999999</v>
      </c>
      <c r="D343" s="21">
        <f>C343*C$8</f>
        <v>1099.2149999999999</v>
      </c>
      <c r="E343" s="9"/>
      <c r="F343" s="22">
        <v>0.63</v>
      </c>
      <c r="G343" s="26">
        <f>F343*C$8</f>
        <v>24.57</v>
      </c>
    </row>
    <row r="344" spans="1:9" ht="12" customHeight="1" x14ac:dyDescent="0.2">
      <c r="A344" s="17"/>
      <c r="B344" s="15" t="s">
        <v>76</v>
      </c>
      <c r="C344" s="23"/>
      <c r="D344" s="24">
        <f>SUM(D339:D343)</f>
        <v>4368.6369999999997</v>
      </c>
      <c r="E344" s="9"/>
      <c r="F344" s="25"/>
      <c r="G344" s="27">
        <f>SUM(G339:G343)</f>
        <v>98.03</v>
      </c>
      <c r="I344" s="10"/>
    </row>
    <row r="345" spans="1:9" ht="12" customHeight="1" x14ac:dyDescent="0.2">
      <c r="A345" s="18" t="s">
        <v>77</v>
      </c>
      <c r="B345" s="122" t="s">
        <v>246</v>
      </c>
      <c r="C345" s="122"/>
      <c r="D345" s="122"/>
      <c r="E345" s="122"/>
      <c r="F345" s="122"/>
      <c r="G345" s="122"/>
    </row>
    <row r="346" spans="1:9" ht="12" customHeight="1" x14ac:dyDescent="0.2">
      <c r="A346" s="18" t="s">
        <v>79</v>
      </c>
      <c r="B346" s="118"/>
      <c r="C346" s="119"/>
      <c r="D346" s="119"/>
      <c r="E346" s="119"/>
      <c r="F346" s="119"/>
      <c r="G346" s="119"/>
    </row>
    <row r="347" spans="1:9" ht="12" customHeight="1" x14ac:dyDescent="0.2">
      <c r="A347" s="30" t="s">
        <v>80</v>
      </c>
      <c r="B347" s="122" t="s">
        <v>142</v>
      </c>
      <c r="C347" s="122"/>
      <c r="D347" s="122"/>
      <c r="E347" s="122"/>
      <c r="F347" s="122"/>
      <c r="G347" s="122"/>
    </row>
    <row r="348" spans="1:9" ht="12" customHeight="1" x14ac:dyDescent="0.2">
      <c r="A348" s="30" t="s">
        <v>82</v>
      </c>
      <c r="B348" s="116" t="s">
        <v>228</v>
      </c>
      <c r="C348" s="117"/>
      <c r="D348" s="117"/>
      <c r="E348" s="117"/>
      <c r="F348" s="117"/>
      <c r="G348" s="117"/>
    </row>
    <row r="349" spans="1:9" ht="12" customHeight="1" x14ac:dyDescent="0.2">
      <c r="A349" s="19" t="s">
        <v>84</v>
      </c>
      <c r="B349" s="118"/>
      <c r="C349" s="119"/>
      <c r="D349" s="119"/>
      <c r="E349" s="119"/>
      <c r="F349" s="119"/>
      <c r="G349" s="119"/>
    </row>
    <row r="350" spans="1:9" ht="12" customHeight="1" x14ac:dyDescent="0.2">
      <c r="A350" s="12"/>
    </row>
    <row r="351" spans="1:9" ht="12" customHeight="1" x14ac:dyDescent="0.25">
      <c r="A351" s="16" t="s">
        <v>66</v>
      </c>
      <c r="B351" s="6">
        <v>3535</v>
      </c>
      <c r="C351" s="7"/>
      <c r="D351" s="7"/>
      <c r="E351" s="7"/>
      <c r="F351" s="29"/>
      <c r="G351" s="29"/>
    </row>
    <row r="352" spans="1:9" ht="12" customHeight="1" x14ac:dyDescent="0.2">
      <c r="A352" s="17" t="s">
        <v>67</v>
      </c>
      <c r="B352" s="2" t="s">
        <v>165</v>
      </c>
      <c r="C352" s="120" t="s">
        <v>69</v>
      </c>
      <c r="D352" s="121"/>
      <c r="F352" s="120" t="s">
        <v>70</v>
      </c>
      <c r="G352" s="121"/>
    </row>
    <row r="353" spans="1:9" ht="12" customHeight="1" x14ac:dyDescent="0.2">
      <c r="A353" s="17"/>
      <c r="C353" s="8" t="s">
        <v>71</v>
      </c>
      <c r="D353" s="8" t="s">
        <v>72</v>
      </c>
      <c r="F353" s="8" t="s">
        <v>73</v>
      </c>
      <c r="G353" s="8" t="s">
        <v>74</v>
      </c>
    </row>
    <row r="354" spans="1:9" ht="12" customHeight="1" x14ac:dyDescent="0.2">
      <c r="A354" s="17"/>
      <c r="B354" s="14" t="s">
        <v>29</v>
      </c>
      <c r="C354" s="20">
        <v>166.73099999999999</v>
      </c>
      <c r="D354" s="21">
        <f>C354*C$4</f>
        <v>6169.0469999999996</v>
      </c>
      <c r="E354" s="9"/>
      <c r="F354" s="22">
        <v>3.9</v>
      </c>
      <c r="G354" s="26">
        <f>F354*C$4</f>
        <v>144.29999999999998</v>
      </c>
    </row>
    <row r="355" spans="1:9" ht="12" customHeight="1" x14ac:dyDescent="0.2">
      <c r="A355" s="17"/>
      <c r="B355" s="14" t="s">
        <v>30</v>
      </c>
      <c r="C355" s="20">
        <v>156.376</v>
      </c>
      <c r="D355" s="21">
        <f>C355*C$5</f>
        <v>6098.6639999999998</v>
      </c>
      <c r="E355" s="9"/>
      <c r="F355" s="22">
        <v>3.57</v>
      </c>
      <c r="G355" s="26">
        <f>F355*C$5</f>
        <v>139.22999999999999</v>
      </c>
    </row>
    <row r="356" spans="1:9" ht="12" customHeight="1" x14ac:dyDescent="0.2">
      <c r="A356" s="17"/>
      <c r="B356" s="14" t="s">
        <v>31</v>
      </c>
      <c r="C356" s="20">
        <v>137.49199999999999</v>
      </c>
      <c r="D356" s="21">
        <f>C356*C$6</f>
        <v>5362.1879999999992</v>
      </c>
      <c r="E356" s="9"/>
      <c r="F356" s="22">
        <v>3.08</v>
      </c>
      <c r="G356" s="26">
        <f>F356*C$6</f>
        <v>120.12</v>
      </c>
    </row>
    <row r="357" spans="1:9" ht="12" customHeight="1" x14ac:dyDescent="0.2">
      <c r="A357" s="17"/>
      <c r="B357" s="14" t="s">
        <v>32</v>
      </c>
      <c r="C357" s="20">
        <v>166.73099999999999</v>
      </c>
      <c r="D357" s="21">
        <f>C357*C$7</f>
        <v>6502.509</v>
      </c>
      <c r="E357" s="9"/>
      <c r="F357" s="22">
        <v>3.9</v>
      </c>
      <c r="G357" s="26">
        <f>F357*C$7</f>
        <v>152.1</v>
      </c>
    </row>
    <row r="358" spans="1:9" ht="12" customHeight="1" x14ac:dyDescent="0.2">
      <c r="A358" s="17"/>
      <c r="B358" s="14" t="s">
        <v>33</v>
      </c>
      <c r="C358" s="20">
        <v>166.73099999999999</v>
      </c>
      <c r="D358" s="21">
        <f>C358*C$8</f>
        <v>6502.509</v>
      </c>
      <c r="E358" s="9"/>
      <c r="F358" s="22">
        <v>3.9</v>
      </c>
      <c r="G358" s="26">
        <f>F358*C$8</f>
        <v>152.1</v>
      </c>
    </row>
    <row r="359" spans="1:9" ht="12" customHeight="1" x14ac:dyDescent="0.2">
      <c r="A359" s="17"/>
      <c r="B359" s="15" t="s">
        <v>76</v>
      </c>
      <c r="C359" s="23"/>
      <c r="D359" s="24">
        <f>SUM(D354:D358)</f>
        <v>30634.916999999994</v>
      </c>
      <c r="E359" s="9"/>
      <c r="F359" s="25"/>
      <c r="G359" s="27">
        <f>SUM(G354:G358)</f>
        <v>707.85</v>
      </c>
      <c r="I359" s="10"/>
    </row>
    <row r="360" spans="1:9" ht="12" customHeight="1" x14ac:dyDescent="0.2">
      <c r="A360" s="18" t="s">
        <v>77</v>
      </c>
      <c r="B360" s="122" t="s">
        <v>246</v>
      </c>
      <c r="C360" s="122"/>
      <c r="D360" s="122"/>
      <c r="E360" s="122"/>
      <c r="F360" s="122"/>
      <c r="G360" s="122"/>
      <c r="I360" s="2" t="s">
        <v>67</v>
      </c>
    </row>
    <row r="361" spans="1:9" ht="21" customHeight="1" x14ac:dyDescent="0.2">
      <c r="A361" s="18" t="s">
        <v>79</v>
      </c>
      <c r="B361" s="118" t="s">
        <v>263</v>
      </c>
      <c r="C361" s="119"/>
      <c r="D361" s="119"/>
      <c r="E361" s="119"/>
      <c r="F361" s="119"/>
      <c r="G361" s="119"/>
    </row>
    <row r="362" spans="1:9" ht="12" customHeight="1" x14ac:dyDescent="0.2">
      <c r="A362" s="30" t="s">
        <v>80</v>
      </c>
      <c r="B362" s="122" t="s">
        <v>142</v>
      </c>
      <c r="C362" s="122"/>
      <c r="D362" s="122"/>
      <c r="E362" s="122"/>
      <c r="F362" s="122"/>
      <c r="G362" s="122"/>
    </row>
    <row r="363" spans="1:9" ht="12" customHeight="1" x14ac:dyDescent="0.2">
      <c r="A363" s="30" t="s">
        <v>82</v>
      </c>
      <c r="B363" s="116" t="s">
        <v>228</v>
      </c>
      <c r="C363" s="117"/>
      <c r="D363" s="117"/>
      <c r="E363" s="117"/>
      <c r="F363" s="117"/>
      <c r="G363" s="117"/>
    </row>
    <row r="364" spans="1:9" ht="30.75" customHeight="1" x14ac:dyDescent="0.2">
      <c r="A364" s="19" t="s">
        <v>84</v>
      </c>
      <c r="B364" s="118" t="s">
        <v>262</v>
      </c>
      <c r="C364" s="119"/>
      <c r="D364" s="119"/>
      <c r="E364" s="119"/>
      <c r="F364" s="119"/>
      <c r="G364" s="119"/>
    </row>
    <row r="365" spans="1:9" ht="12" customHeight="1" x14ac:dyDescent="0.2">
      <c r="A365" s="12"/>
    </row>
    <row r="366" spans="1:9" ht="12" customHeight="1" x14ac:dyDescent="0.25">
      <c r="A366" s="16" t="s">
        <v>66</v>
      </c>
      <c r="B366" s="6">
        <v>3538</v>
      </c>
      <c r="C366" s="7"/>
      <c r="D366" s="7"/>
      <c r="E366" s="7"/>
      <c r="F366" s="29"/>
      <c r="G366" s="29"/>
    </row>
    <row r="367" spans="1:9" ht="12" customHeight="1" x14ac:dyDescent="0.2">
      <c r="A367" s="17" t="s">
        <v>67</v>
      </c>
      <c r="B367" s="2" t="s">
        <v>166</v>
      </c>
      <c r="C367" s="120" t="s">
        <v>69</v>
      </c>
      <c r="D367" s="121"/>
      <c r="F367" s="120" t="s">
        <v>70</v>
      </c>
      <c r="G367" s="121"/>
    </row>
    <row r="368" spans="1:9" ht="12" customHeight="1" x14ac:dyDescent="0.2">
      <c r="A368" s="17"/>
      <c r="C368" s="8" t="s">
        <v>71</v>
      </c>
      <c r="D368" s="8" t="s">
        <v>72</v>
      </c>
      <c r="F368" s="8" t="s">
        <v>73</v>
      </c>
      <c r="G368" s="8" t="s">
        <v>74</v>
      </c>
    </row>
    <row r="369" spans="1:11" ht="12" customHeight="1" x14ac:dyDescent="0.2">
      <c r="A369" s="17"/>
      <c r="B369" s="14" t="s">
        <v>29</v>
      </c>
      <c r="C369" s="20">
        <v>43.747999999999998</v>
      </c>
      <c r="D369" s="21">
        <f>C369*C$4</f>
        <v>1618.6759999999999</v>
      </c>
      <c r="E369" s="9"/>
      <c r="F369" s="63">
        <v>1.1499999999999999</v>
      </c>
      <c r="G369" s="26">
        <f>F369*C$4</f>
        <v>42.55</v>
      </c>
      <c r="I369" s="43"/>
      <c r="J369" s="10"/>
    </row>
    <row r="370" spans="1:11" ht="12" customHeight="1" x14ac:dyDescent="0.2">
      <c r="A370" s="17"/>
      <c r="B370" s="14" t="s">
        <v>30</v>
      </c>
      <c r="C370" s="20">
        <v>43.747999999999998</v>
      </c>
      <c r="D370" s="21">
        <f>C370*C$5</f>
        <v>1706.1719999999998</v>
      </c>
      <c r="E370" s="9"/>
      <c r="F370" s="63">
        <v>1.1499999999999999</v>
      </c>
      <c r="G370" s="26">
        <f>F370*C$5</f>
        <v>44.849999999999994</v>
      </c>
    </row>
    <row r="371" spans="1:11" ht="12" customHeight="1" x14ac:dyDescent="0.2">
      <c r="A371" s="17"/>
      <c r="B371" s="14" t="s">
        <v>31</v>
      </c>
      <c r="C371" s="20">
        <v>43.747999999999998</v>
      </c>
      <c r="D371" s="21">
        <f>C371*C$6</f>
        <v>1706.1719999999998</v>
      </c>
      <c r="E371" s="9"/>
      <c r="F371" s="63">
        <v>1.1499999999999999</v>
      </c>
      <c r="G371" s="26">
        <f>F371*C$6</f>
        <v>44.849999999999994</v>
      </c>
    </row>
    <row r="372" spans="1:11" ht="12" customHeight="1" x14ac:dyDescent="0.2">
      <c r="A372" s="17"/>
      <c r="B372" s="14" t="s">
        <v>32</v>
      </c>
      <c r="C372" s="20">
        <v>43.747999999999998</v>
      </c>
      <c r="D372" s="21">
        <f>C372*C$7</f>
        <v>1706.1719999999998</v>
      </c>
      <c r="E372" s="9"/>
      <c r="F372" s="63">
        <v>1.1499999999999999</v>
      </c>
      <c r="G372" s="26">
        <f>F372*C$7</f>
        <v>44.849999999999994</v>
      </c>
    </row>
    <row r="373" spans="1:11" ht="12" customHeight="1" x14ac:dyDescent="0.2">
      <c r="A373" s="17"/>
      <c r="B373" s="14" t="s">
        <v>33</v>
      </c>
      <c r="C373" s="20">
        <v>43.747999999999998</v>
      </c>
      <c r="D373" s="21">
        <f>C373*C$8</f>
        <v>1706.1719999999998</v>
      </c>
      <c r="E373" s="9"/>
      <c r="F373" s="63">
        <v>1.1499999999999999</v>
      </c>
      <c r="G373" s="26">
        <f>F373*C$8</f>
        <v>44.849999999999994</v>
      </c>
    </row>
    <row r="374" spans="1:11" ht="12" customHeight="1" x14ac:dyDescent="0.2">
      <c r="A374" s="17"/>
      <c r="B374" s="15" t="s">
        <v>76</v>
      </c>
      <c r="C374" s="23"/>
      <c r="D374" s="24">
        <f>SUM(D369:D373)</f>
        <v>8443.3639999999996</v>
      </c>
      <c r="E374" s="9"/>
      <c r="F374" s="25"/>
      <c r="G374" s="27">
        <f>SUM(G369:G373)</f>
        <v>221.95</v>
      </c>
      <c r="I374" s="10"/>
    </row>
    <row r="375" spans="1:11" ht="12" customHeight="1" x14ac:dyDescent="0.2">
      <c r="A375" s="18" t="s">
        <v>77</v>
      </c>
      <c r="B375" s="122" t="s">
        <v>246</v>
      </c>
      <c r="C375" s="122"/>
      <c r="D375" s="122"/>
      <c r="E375" s="122"/>
      <c r="F375" s="122"/>
      <c r="G375" s="122"/>
    </row>
    <row r="376" spans="1:11" ht="12" customHeight="1" x14ac:dyDescent="0.2">
      <c r="A376" s="18" t="s">
        <v>79</v>
      </c>
      <c r="B376" s="118"/>
      <c r="C376" s="119"/>
      <c r="D376" s="119"/>
      <c r="E376" s="119"/>
      <c r="F376" s="119"/>
      <c r="G376" s="119"/>
    </row>
    <row r="377" spans="1:11" ht="12" customHeight="1" x14ac:dyDescent="0.2">
      <c r="A377" s="30" t="s">
        <v>80</v>
      </c>
      <c r="B377" s="122" t="s">
        <v>142</v>
      </c>
      <c r="C377" s="122"/>
      <c r="D377" s="122"/>
      <c r="E377" s="122"/>
      <c r="F377" s="122"/>
      <c r="G377" s="122"/>
    </row>
    <row r="378" spans="1:11" ht="12" customHeight="1" x14ac:dyDescent="0.2">
      <c r="A378" s="30" t="s">
        <v>82</v>
      </c>
      <c r="B378" s="116" t="s">
        <v>228</v>
      </c>
      <c r="C378" s="117"/>
      <c r="D378" s="117"/>
      <c r="E378" s="117"/>
      <c r="F378" s="117"/>
      <c r="G378" s="117"/>
    </row>
    <row r="379" spans="1:11" ht="12" customHeight="1" x14ac:dyDescent="0.2">
      <c r="A379" s="19" t="s">
        <v>84</v>
      </c>
      <c r="B379" s="118"/>
      <c r="C379" s="119"/>
      <c r="D379" s="119"/>
      <c r="E379" s="119"/>
      <c r="F379" s="119"/>
      <c r="G379" s="119"/>
    </row>
    <row r="380" spans="1:11" ht="12" customHeight="1" x14ac:dyDescent="0.2">
      <c r="A380" s="12"/>
    </row>
    <row r="381" spans="1:11" ht="12" customHeight="1" x14ac:dyDescent="0.25">
      <c r="A381" s="16" t="s">
        <v>66</v>
      </c>
      <c r="B381" s="6">
        <v>3574</v>
      </c>
      <c r="C381" s="7"/>
      <c r="D381" s="7"/>
      <c r="E381" s="7"/>
      <c r="F381" s="29"/>
      <c r="G381" s="29"/>
    </row>
    <row r="382" spans="1:11" ht="12" customHeight="1" x14ac:dyDescent="0.2">
      <c r="A382" s="17" t="s">
        <v>67</v>
      </c>
      <c r="B382" s="2" t="s">
        <v>167</v>
      </c>
      <c r="C382" s="120" t="s">
        <v>69</v>
      </c>
      <c r="D382" s="121"/>
      <c r="F382" s="120" t="s">
        <v>70</v>
      </c>
      <c r="G382" s="121"/>
    </row>
    <row r="383" spans="1:11" ht="12" customHeight="1" x14ac:dyDescent="0.2">
      <c r="A383" s="17"/>
      <c r="C383" s="8" t="s">
        <v>71</v>
      </c>
      <c r="D383" s="8" t="s">
        <v>72</v>
      </c>
      <c r="F383" s="8" t="s">
        <v>73</v>
      </c>
      <c r="G383" s="8" t="s">
        <v>74</v>
      </c>
    </row>
    <row r="384" spans="1:11" ht="12" customHeight="1" x14ac:dyDescent="0.2">
      <c r="A384" s="17"/>
      <c r="B384" s="14" t="s">
        <v>29</v>
      </c>
      <c r="C384" s="20">
        <v>56.244</v>
      </c>
      <c r="D384" s="21">
        <f>C384*C$4</f>
        <v>2081.0279999999998</v>
      </c>
      <c r="E384" s="9"/>
      <c r="F384" s="22">
        <v>1.4</v>
      </c>
      <c r="G384" s="26">
        <f>F384*C$4</f>
        <v>51.8</v>
      </c>
      <c r="J384" s="43"/>
      <c r="K384" s="35"/>
    </row>
    <row r="385" spans="1:9" ht="12" customHeight="1" x14ac:dyDescent="0.2">
      <c r="A385" s="17"/>
      <c r="B385" s="14" t="s">
        <v>30</v>
      </c>
      <c r="C385" s="20">
        <v>56.244</v>
      </c>
      <c r="D385" s="21">
        <f>C385*C$5</f>
        <v>2193.5160000000001</v>
      </c>
      <c r="E385" s="9"/>
      <c r="F385" s="22">
        <v>1.4</v>
      </c>
      <c r="G385" s="26">
        <f>F385*C$5</f>
        <v>54.599999999999994</v>
      </c>
    </row>
    <row r="386" spans="1:9" ht="12" customHeight="1" x14ac:dyDescent="0.2">
      <c r="A386" s="17"/>
      <c r="B386" s="14" t="s">
        <v>31</v>
      </c>
      <c r="C386" s="20">
        <v>56.244</v>
      </c>
      <c r="D386" s="21">
        <f>C386*C$6</f>
        <v>2193.5160000000001</v>
      </c>
      <c r="E386" s="9"/>
      <c r="F386" s="22">
        <v>1.4</v>
      </c>
      <c r="G386" s="26">
        <f>F386*C$6</f>
        <v>54.599999999999994</v>
      </c>
    </row>
    <row r="387" spans="1:9" ht="12" customHeight="1" x14ac:dyDescent="0.2">
      <c r="A387" s="17"/>
      <c r="B387" s="14" t="s">
        <v>32</v>
      </c>
      <c r="C387" s="20">
        <v>56.244</v>
      </c>
      <c r="D387" s="21">
        <f>C387*C$7</f>
        <v>2193.5160000000001</v>
      </c>
      <c r="E387" s="9"/>
      <c r="F387" s="22">
        <v>1.4</v>
      </c>
      <c r="G387" s="26">
        <f>F387*C$7</f>
        <v>54.599999999999994</v>
      </c>
    </row>
    <row r="388" spans="1:9" ht="12" customHeight="1" x14ac:dyDescent="0.2">
      <c r="A388" s="17"/>
      <c r="B388" s="14" t="s">
        <v>33</v>
      </c>
      <c r="C388" s="20">
        <v>56.244</v>
      </c>
      <c r="D388" s="21">
        <f>C388*C$8</f>
        <v>2193.5160000000001</v>
      </c>
      <c r="E388" s="9"/>
      <c r="F388" s="22">
        <v>1.4</v>
      </c>
      <c r="G388" s="26">
        <f>F388*C$8</f>
        <v>54.599999999999994</v>
      </c>
    </row>
    <row r="389" spans="1:9" ht="12" customHeight="1" x14ac:dyDescent="0.2">
      <c r="A389" s="17"/>
      <c r="B389" s="15" t="s">
        <v>76</v>
      </c>
      <c r="C389" s="23"/>
      <c r="D389" s="24">
        <f>SUM(D384:D388)</f>
        <v>10855.091999999999</v>
      </c>
      <c r="E389" s="9"/>
      <c r="F389" s="25"/>
      <c r="G389" s="27">
        <f>SUM(G384:G388)</f>
        <v>270.2</v>
      </c>
      <c r="I389" s="10"/>
    </row>
    <row r="390" spans="1:9" ht="12" customHeight="1" x14ac:dyDescent="0.2">
      <c r="A390" s="18" t="s">
        <v>77</v>
      </c>
      <c r="B390" s="122" t="s">
        <v>246</v>
      </c>
      <c r="C390" s="122"/>
      <c r="D390" s="122"/>
      <c r="E390" s="122"/>
      <c r="F390" s="122"/>
      <c r="G390" s="122"/>
    </row>
    <row r="391" spans="1:9" ht="12" customHeight="1" x14ac:dyDescent="0.2">
      <c r="A391" s="18" t="s">
        <v>79</v>
      </c>
      <c r="B391" s="118"/>
      <c r="C391" s="119"/>
      <c r="D391" s="119"/>
      <c r="E391" s="119"/>
      <c r="F391" s="119"/>
      <c r="G391" s="119"/>
    </row>
    <row r="392" spans="1:9" ht="12" customHeight="1" x14ac:dyDescent="0.2">
      <c r="A392" s="30" t="s">
        <v>80</v>
      </c>
      <c r="B392" s="122" t="s">
        <v>142</v>
      </c>
      <c r="C392" s="122"/>
      <c r="D392" s="122"/>
      <c r="E392" s="122"/>
      <c r="F392" s="122"/>
      <c r="G392" s="122"/>
    </row>
    <row r="393" spans="1:9" ht="12" customHeight="1" x14ac:dyDescent="0.2">
      <c r="A393" s="30" t="s">
        <v>82</v>
      </c>
      <c r="B393" s="116" t="s">
        <v>228</v>
      </c>
      <c r="C393" s="117"/>
      <c r="D393" s="117"/>
      <c r="E393" s="117"/>
      <c r="F393" s="117"/>
      <c r="G393" s="117"/>
    </row>
    <row r="394" spans="1:9" ht="12" customHeight="1" x14ac:dyDescent="0.2">
      <c r="A394" s="19" t="s">
        <v>84</v>
      </c>
      <c r="B394" s="118"/>
      <c r="C394" s="119"/>
      <c r="D394" s="119"/>
      <c r="E394" s="119"/>
      <c r="F394" s="119"/>
      <c r="G394" s="119"/>
    </row>
    <row r="395" spans="1:9" ht="12" customHeight="1" x14ac:dyDescent="0.2">
      <c r="A395" s="12"/>
    </row>
    <row r="396" spans="1:9" ht="12" customHeight="1" x14ac:dyDescent="0.25">
      <c r="A396" s="16" t="s">
        <v>66</v>
      </c>
      <c r="B396" s="6">
        <v>3632</v>
      </c>
      <c r="C396" s="7"/>
      <c r="D396" s="7"/>
      <c r="E396" s="7"/>
      <c r="F396" s="29"/>
      <c r="G396" s="29"/>
    </row>
    <row r="397" spans="1:9" ht="12" customHeight="1" x14ac:dyDescent="0.2">
      <c r="A397" s="17" t="s">
        <v>67</v>
      </c>
      <c r="B397" s="2" t="s">
        <v>168</v>
      </c>
      <c r="C397" s="41" t="s">
        <v>69</v>
      </c>
      <c r="D397" s="42"/>
      <c r="F397" s="41" t="s">
        <v>70</v>
      </c>
      <c r="G397" s="42"/>
    </row>
    <row r="398" spans="1:9" ht="12" customHeight="1" x14ac:dyDescent="0.2">
      <c r="A398" s="17"/>
      <c r="C398" s="8" t="s">
        <v>71</v>
      </c>
      <c r="D398" s="8" t="s">
        <v>72</v>
      </c>
      <c r="F398" s="8" t="s">
        <v>73</v>
      </c>
      <c r="G398" s="8" t="s">
        <v>74</v>
      </c>
    </row>
    <row r="399" spans="1:9" ht="12" customHeight="1" x14ac:dyDescent="0.2">
      <c r="A399" s="17"/>
      <c r="B399" s="14" t="s">
        <v>29</v>
      </c>
      <c r="C399" s="20">
        <v>54.889000000000003</v>
      </c>
      <c r="D399" s="21">
        <f>C399*C$4</f>
        <v>2030.893</v>
      </c>
      <c r="E399" s="9"/>
      <c r="F399" s="22">
        <v>1.25</v>
      </c>
      <c r="G399" s="26">
        <f>F399*C$4</f>
        <v>46.25</v>
      </c>
    </row>
    <row r="400" spans="1:9" ht="12" customHeight="1" x14ac:dyDescent="0.2">
      <c r="A400" s="17"/>
      <c r="B400" s="14" t="s">
        <v>30</v>
      </c>
      <c r="C400" s="20">
        <v>54.889000000000003</v>
      </c>
      <c r="D400" s="21">
        <f>C400*C$5</f>
        <v>2140.6710000000003</v>
      </c>
      <c r="E400" s="9"/>
      <c r="F400" s="22">
        <v>1.25</v>
      </c>
      <c r="G400" s="26">
        <f>F400*C$5</f>
        <v>48.75</v>
      </c>
    </row>
    <row r="401" spans="1:7" ht="12" customHeight="1" x14ac:dyDescent="0.2">
      <c r="A401" s="17"/>
      <c r="B401" s="14" t="s">
        <v>31</v>
      </c>
      <c r="C401" s="20">
        <v>54.889000000000003</v>
      </c>
      <c r="D401" s="21">
        <f>C401*C$6</f>
        <v>2140.6710000000003</v>
      </c>
      <c r="E401" s="9"/>
      <c r="F401" s="22">
        <v>1.25</v>
      </c>
      <c r="G401" s="26">
        <f>F401*C$6</f>
        <v>48.75</v>
      </c>
    </row>
    <row r="402" spans="1:7" ht="12" customHeight="1" x14ac:dyDescent="0.2">
      <c r="A402" s="17"/>
      <c r="B402" s="14" t="s">
        <v>32</v>
      </c>
      <c r="C402" s="20">
        <v>54.889000000000003</v>
      </c>
      <c r="D402" s="21">
        <f>C402*C$7</f>
        <v>2140.6710000000003</v>
      </c>
      <c r="E402" s="9"/>
      <c r="F402" s="22">
        <v>1.25</v>
      </c>
      <c r="G402" s="26">
        <f>F402*C$7</f>
        <v>48.75</v>
      </c>
    </row>
    <row r="403" spans="1:7" ht="12" customHeight="1" x14ac:dyDescent="0.2">
      <c r="A403" s="17"/>
      <c r="B403" s="14" t="s">
        <v>33</v>
      </c>
      <c r="C403" s="20">
        <v>54.889000000000003</v>
      </c>
      <c r="D403" s="21">
        <f>C403*C$8</f>
        <v>2140.6710000000003</v>
      </c>
      <c r="E403" s="9"/>
      <c r="F403" s="22">
        <v>1.25</v>
      </c>
      <c r="G403" s="26">
        <f>F403*C$8</f>
        <v>48.75</v>
      </c>
    </row>
    <row r="404" spans="1:7" ht="12" customHeight="1" x14ac:dyDescent="0.2">
      <c r="A404" s="17"/>
      <c r="B404" s="15" t="s">
        <v>76</v>
      </c>
      <c r="C404" s="23"/>
      <c r="D404" s="24">
        <f>SUM(D399:D403)</f>
        <v>10593.577000000001</v>
      </c>
      <c r="E404" s="9"/>
      <c r="F404" s="25"/>
      <c r="G404" s="27">
        <f>SUM(G399:G403)</f>
        <v>241.25</v>
      </c>
    </row>
    <row r="405" spans="1:7" ht="12" customHeight="1" x14ac:dyDescent="0.2">
      <c r="A405" s="18" t="s">
        <v>77</v>
      </c>
      <c r="B405" s="122" t="s">
        <v>246</v>
      </c>
      <c r="C405" s="122"/>
      <c r="D405" s="122"/>
      <c r="E405" s="122"/>
      <c r="F405" s="122"/>
      <c r="G405" s="122"/>
    </row>
    <row r="406" spans="1:7" ht="12" customHeight="1" x14ac:dyDescent="0.2">
      <c r="A406" s="18" t="s">
        <v>79</v>
      </c>
      <c r="B406" s="118"/>
      <c r="C406" s="119"/>
      <c r="D406" s="119"/>
      <c r="E406" s="119"/>
      <c r="F406" s="119"/>
      <c r="G406" s="119"/>
    </row>
    <row r="407" spans="1:7" ht="12" customHeight="1" x14ac:dyDescent="0.2">
      <c r="A407" s="30" t="s">
        <v>80</v>
      </c>
      <c r="B407" s="122" t="s">
        <v>142</v>
      </c>
      <c r="C407" s="122"/>
      <c r="D407" s="122"/>
      <c r="E407" s="122"/>
      <c r="F407" s="122"/>
      <c r="G407" s="122"/>
    </row>
    <row r="408" spans="1:7" ht="12" customHeight="1" x14ac:dyDescent="0.2">
      <c r="A408" s="30" t="s">
        <v>82</v>
      </c>
      <c r="B408" s="116" t="s">
        <v>228</v>
      </c>
      <c r="C408" s="117"/>
      <c r="D408" s="117"/>
      <c r="E408" s="117"/>
      <c r="F408" s="117"/>
      <c r="G408" s="117"/>
    </row>
    <row r="409" spans="1:7" ht="12" customHeight="1" x14ac:dyDescent="0.2">
      <c r="A409" s="19" t="s">
        <v>84</v>
      </c>
      <c r="B409" s="118"/>
      <c r="C409" s="119"/>
      <c r="D409" s="119"/>
      <c r="E409" s="119"/>
      <c r="F409" s="119"/>
      <c r="G409" s="119"/>
    </row>
    <row r="410" spans="1:7" ht="12" customHeight="1" x14ac:dyDescent="0.2">
      <c r="A410" s="12"/>
    </row>
    <row r="411" spans="1:7" ht="12" customHeight="1" x14ac:dyDescent="0.25">
      <c r="A411" s="16" t="s">
        <v>66</v>
      </c>
      <c r="B411" s="6">
        <v>3633</v>
      </c>
      <c r="C411" s="7"/>
      <c r="D411" s="7"/>
      <c r="E411" s="7"/>
      <c r="F411" s="29"/>
      <c r="G411" s="29"/>
    </row>
    <row r="412" spans="1:7" ht="12" customHeight="1" x14ac:dyDescent="0.2">
      <c r="A412" s="17" t="s">
        <v>67</v>
      </c>
      <c r="B412" s="2" t="s">
        <v>169</v>
      </c>
      <c r="C412" s="41" t="s">
        <v>69</v>
      </c>
      <c r="D412" s="42"/>
      <c r="F412" s="41" t="s">
        <v>70</v>
      </c>
      <c r="G412" s="42"/>
    </row>
    <row r="413" spans="1:7" ht="12" customHeight="1" x14ac:dyDescent="0.2">
      <c r="A413" s="17"/>
      <c r="C413" s="8" t="s">
        <v>71</v>
      </c>
      <c r="D413" s="8" t="s">
        <v>72</v>
      </c>
      <c r="F413" s="8" t="s">
        <v>73</v>
      </c>
      <c r="G413" s="8" t="s">
        <v>74</v>
      </c>
    </row>
    <row r="414" spans="1:7" ht="12" customHeight="1" x14ac:dyDescent="0.2">
      <c r="A414" s="17"/>
      <c r="B414" s="14" t="s">
        <v>29</v>
      </c>
      <c r="C414" s="20">
        <v>91.759</v>
      </c>
      <c r="D414" s="21">
        <f>C414*C$4</f>
        <v>3395.0830000000001</v>
      </c>
      <c r="E414" s="9"/>
      <c r="F414" s="22">
        <v>1.98</v>
      </c>
      <c r="G414" s="26">
        <f>F414*C$4</f>
        <v>73.260000000000005</v>
      </c>
    </row>
    <row r="415" spans="1:7" ht="12" customHeight="1" x14ac:dyDescent="0.2">
      <c r="A415" s="17"/>
      <c r="B415" s="14" t="s">
        <v>30</v>
      </c>
      <c r="C415" s="20">
        <v>91.759</v>
      </c>
      <c r="D415" s="21">
        <f>C415*C$5</f>
        <v>3578.6010000000001</v>
      </c>
      <c r="E415" s="9"/>
      <c r="F415" s="22">
        <v>1.98</v>
      </c>
      <c r="G415" s="26">
        <f>F415*C$5</f>
        <v>77.22</v>
      </c>
    </row>
    <row r="416" spans="1:7" ht="12" customHeight="1" x14ac:dyDescent="0.2">
      <c r="A416" s="17"/>
      <c r="B416" s="14" t="s">
        <v>31</v>
      </c>
      <c r="C416" s="20">
        <v>76.980999999999995</v>
      </c>
      <c r="D416" s="21">
        <f>C416*C$6</f>
        <v>3002.259</v>
      </c>
      <c r="E416" s="9"/>
      <c r="F416" s="22">
        <v>1.68</v>
      </c>
      <c r="G416" s="26">
        <f>F416*C$6</f>
        <v>65.52</v>
      </c>
    </row>
    <row r="417" spans="1:7" ht="12" customHeight="1" x14ac:dyDescent="0.2">
      <c r="A417" s="17"/>
      <c r="B417" s="14" t="s">
        <v>32</v>
      </c>
      <c r="C417" s="20">
        <v>91.759</v>
      </c>
      <c r="D417" s="21">
        <f>C417*C$7</f>
        <v>3578.6010000000001</v>
      </c>
      <c r="E417" s="9"/>
      <c r="F417" s="22">
        <v>1.98</v>
      </c>
      <c r="G417" s="26">
        <f>F417*C$7</f>
        <v>77.22</v>
      </c>
    </row>
    <row r="418" spans="1:7" ht="12" customHeight="1" x14ac:dyDescent="0.2">
      <c r="A418" s="17"/>
      <c r="B418" s="14" t="s">
        <v>33</v>
      </c>
      <c r="C418" s="20">
        <v>76.980999999999995</v>
      </c>
      <c r="D418" s="21">
        <f>C418*C$8</f>
        <v>3002.259</v>
      </c>
      <c r="E418" s="9"/>
      <c r="F418" s="22">
        <v>1.68</v>
      </c>
      <c r="G418" s="26">
        <f>F418*C$8</f>
        <v>65.52</v>
      </c>
    </row>
    <row r="419" spans="1:7" ht="12.75" x14ac:dyDescent="0.2">
      <c r="A419" s="17"/>
      <c r="B419" s="15" t="s">
        <v>76</v>
      </c>
      <c r="C419" s="23"/>
      <c r="D419" s="24">
        <f>SUM(D414:D418)</f>
        <v>16556.803</v>
      </c>
      <c r="E419" s="9"/>
      <c r="F419" s="25"/>
      <c r="G419" s="27">
        <f>SUM(G414:G418)</f>
        <v>358.74</v>
      </c>
    </row>
    <row r="420" spans="1:7" ht="40.5" customHeight="1" x14ac:dyDescent="0.2">
      <c r="A420" s="18" t="s">
        <v>77</v>
      </c>
      <c r="B420" s="122" t="s">
        <v>249</v>
      </c>
      <c r="C420" s="122"/>
      <c r="D420" s="122"/>
      <c r="E420" s="122"/>
      <c r="F420" s="122"/>
      <c r="G420" s="122"/>
    </row>
    <row r="421" spans="1:7" ht="12" customHeight="1" x14ac:dyDescent="0.2">
      <c r="A421" s="18" t="s">
        <v>79</v>
      </c>
      <c r="B421" s="118"/>
      <c r="C421" s="119"/>
      <c r="D421" s="119"/>
      <c r="E421" s="119"/>
      <c r="F421" s="119"/>
      <c r="G421" s="119"/>
    </row>
    <row r="422" spans="1:7" ht="12" customHeight="1" x14ac:dyDescent="0.2">
      <c r="A422" s="30" t="s">
        <v>80</v>
      </c>
      <c r="B422" s="122" t="s">
        <v>142</v>
      </c>
      <c r="C422" s="122"/>
      <c r="D422" s="122"/>
      <c r="E422" s="122"/>
      <c r="F422" s="122"/>
      <c r="G422" s="122"/>
    </row>
    <row r="423" spans="1:7" ht="12" customHeight="1" x14ac:dyDescent="0.2">
      <c r="A423" s="30" t="s">
        <v>82</v>
      </c>
      <c r="B423" s="116" t="s">
        <v>228</v>
      </c>
      <c r="C423" s="117"/>
      <c r="D423" s="117"/>
      <c r="E423" s="117"/>
      <c r="F423" s="117"/>
      <c r="G423" s="117"/>
    </row>
    <row r="424" spans="1:7" ht="12" customHeight="1" x14ac:dyDescent="0.2">
      <c r="A424" s="19" t="s">
        <v>84</v>
      </c>
      <c r="B424" s="118"/>
      <c r="C424" s="119"/>
      <c r="D424" s="119"/>
      <c r="E424" s="119"/>
      <c r="F424" s="119"/>
      <c r="G424" s="119"/>
    </row>
    <row r="425" spans="1:7" ht="12" customHeight="1" x14ac:dyDescent="0.2">
      <c r="A425" s="12"/>
    </row>
    <row r="426" spans="1:7" ht="12" customHeight="1" x14ac:dyDescent="0.25">
      <c r="A426" s="16" t="s">
        <v>66</v>
      </c>
      <c r="B426" s="6">
        <v>3634</v>
      </c>
      <c r="C426" s="7"/>
      <c r="D426" s="7"/>
      <c r="E426" s="7"/>
      <c r="F426" s="29"/>
      <c r="G426" s="29"/>
    </row>
    <row r="427" spans="1:7" ht="12" customHeight="1" x14ac:dyDescent="0.2">
      <c r="A427" s="17" t="s">
        <v>67</v>
      </c>
      <c r="B427" s="2" t="s">
        <v>170</v>
      </c>
      <c r="C427" s="41" t="s">
        <v>69</v>
      </c>
      <c r="D427" s="42"/>
      <c r="F427" s="41" t="s">
        <v>70</v>
      </c>
      <c r="G427" s="42"/>
    </row>
    <row r="428" spans="1:7" ht="12" customHeight="1" x14ac:dyDescent="0.2">
      <c r="A428" s="17"/>
      <c r="C428" s="8" t="s">
        <v>71</v>
      </c>
      <c r="D428" s="8" t="s">
        <v>72</v>
      </c>
      <c r="F428" s="8" t="s">
        <v>73</v>
      </c>
      <c r="G428" s="8" t="s">
        <v>74</v>
      </c>
    </row>
    <row r="429" spans="1:7" ht="12" customHeight="1" x14ac:dyDescent="0.2">
      <c r="A429" s="17"/>
      <c r="B429" s="14" t="s">
        <v>29</v>
      </c>
      <c r="C429" s="20">
        <v>71.876000000000005</v>
      </c>
      <c r="D429" s="21">
        <f>C429*C$4</f>
        <v>2659.4120000000003</v>
      </c>
      <c r="E429" s="9"/>
      <c r="F429" s="22">
        <v>1.67</v>
      </c>
      <c r="G429" s="26">
        <f>F429*C$4</f>
        <v>61.79</v>
      </c>
    </row>
    <row r="430" spans="1:7" ht="12" customHeight="1" x14ac:dyDescent="0.2">
      <c r="A430" s="17"/>
      <c r="B430" s="14" t="s">
        <v>30</v>
      </c>
      <c r="C430" s="20">
        <v>71.876000000000005</v>
      </c>
      <c r="D430" s="21">
        <f>C430*C$5</f>
        <v>2803.1640000000002</v>
      </c>
      <c r="E430" s="9"/>
      <c r="F430" s="22">
        <v>1.67</v>
      </c>
      <c r="G430" s="26">
        <f>F430*C$5</f>
        <v>65.13</v>
      </c>
    </row>
    <row r="431" spans="1:7" ht="12" customHeight="1" x14ac:dyDescent="0.2">
      <c r="A431" s="17"/>
      <c r="B431" s="14" t="s">
        <v>31</v>
      </c>
      <c r="C431" s="20">
        <v>71.876000000000005</v>
      </c>
      <c r="D431" s="21">
        <f>C431*C$6</f>
        <v>2803.1640000000002</v>
      </c>
      <c r="E431" s="9"/>
      <c r="F431" s="22">
        <v>1.67</v>
      </c>
      <c r="G431" s="26">
        <f>F431*C$6</f>
        <v>65.13</v>
      </c>
    </row>
    <row r="432" spans="1:7" ht="12" customHeight="1" x14ac:dyDescent="0.2">
      <c r="A432" s="17"/>
      <c r="B432" s="14" t="s">
        <v>32</v>
      </c>
      <c r="C432" s="20">
        <v>71.876000000000005</v>
      </c>
      <c r="D432" s="21">
        <f>C432*C$7</f>
        <v>2803.1640000000002</v>
      </c>
      <c r="E432" s="9"/>
      <c r="F432" s="22">
        <v>1.67</v>
      </c>
      <c r="G432" s="26">
        <f>F432*C$7</f>
        <v>65.13</v>
      </c>
    </row>
    <row r="433" spans="1:7" ht="12" customHeight="1" x14ac:dyDescent="0.2">
      <c r="A433" s="17"/>
      <c r="B433" s="14" t="s">
        <v>33</v>
      </c>
      <c r="C433" s="20">
        <v>71.876000000000005</v>
      </c>
      <c r="D433" s="21">
        <f>C433*C$8</f>
        <v>2803.1640000000002</v>
      </c>
      <c r="E433" s="9"/>
      <c r="F433" s="22">
        <v>1.67</v>
      </c>
      <c r="G433" s="26">
        <f>F433*C$8</f>
        <v>65.13</v>
      </c>
    </row>
    <row r="434" spans="1:7" ht="12" customHeight="1" x14ac:dyDescent="0.2">
      <c r="A434" s="17"/>
      <c r="B434" s="15" t="s">
        <v>76</v>
      </c>
      <c r="C434" s="23"/>
      <c r="D434" s="24">
        <f>SUM(D429:D433)</f>
        <v>13872.068000000003</v>
      </c>
      <c r="E434" s="9"/>
      <c r="F434" s="25"/>
      <c r="G434" s="27">
        <f>SUM(G429:G433)</f>
        <v>322.30999999999995</v>
      </c>
    </row>
    <row r="435" spans="1:7" ht="33" customHeight="1" x14ac:dyDescent="0.2">
      <c r="A435" s="18" t="s">
        <v>77</v>
      </c>
      <c r="B435" s="122" t="s">
        <v>266</v>
      </c>
      <c r="C435" s="122"/>
      <c r="D435" s="122"/>
      <c r="E435" s="122"/>
      <c r="F435" s="122"/>
      <c r="G435" s="122"/>
    </row>
    <row r="436" spans="1:7" ht="12" customHeight="1" x14ac:dyDescent="0.2">
      <c r="A436" s="18" t="s">
        <v>79</v>
      </c>
      <c r="B436" s="118"/>
      <c r="C436" s="119"/>
      <c r="D436" s="119"/>
      <c r="E436" s="119"/>
      <c r="F436" s="119"/>
      <c r="G436" s="119"/>
    </row>
    <row r="437" spans="1:7" ht="24" customHeight="1" x14ac:dyDescent="0.2">
      <c r="A437" s="30" t="s">
        <v>80</v>
      </c>
      <c r="B437" s="122" t="s">
        <v>142</v>
      </c>
      <c r="C437" s="122"/>
      <c r="D437" s="122"/>
      <c r="E437" s="122"/>
      <c r="F437" s="122"/>
      <c r="G437" s="122"/>
    </row>
    <row r="438" spans="1:7" ht="29.25" customHeight="1" x14ac:dyDescent="0.2">
      <c r="A438" s="30" t="s">
        <v>82</v>
      </c>
      <c r="B438" s="116" t="s">
        <v>228</v>
      </c>
      <c r="C438" s="117"/>
      <c r="D438" s="117"/>
      <c r="E438" s="117"/>
      <c r="F438" s="117"/>
      <c r="G438" s="117"/>
    </row>
    <row r="439" spans="1:7" ht="36.75" customHeight="1" x14ac:dyDescent="0.2">
      <c r="A439" s="19" t="s">
        <v>84</v>
      </c>
      <c r="B439" s="118" t="s">
        <v>267</v>
      </c>
      <c r="C439" s="119"/>
      <c r="D439" s="119"/>
      <c r="E439" s="119"/>
      <c r="F439" s="119"/>
      <c r="G439" s="119"/>
    </row>
    <row r="440" spans="1:7" ht="12" customHeight="1" x14ac:dyDescent="0.2">
      <c r="A440" s="12"/>
    </row>
    <row r="441" spans="1:7" ht="12" customHeight="1" x14ac:dyDescent="0.25">
      <c r="A441" s="16" t="s">
        <v>66</v>
      </c>
      <c r="B441" s="6">
        <v>3636</v>
      </c>
      <c r="C441" s="7"/>
      <c r="D441" s="7"/>
      <c r="E441" s="7"/>
      <c r="F441" s="29"/>
      <c r="G441" s="29"/>
    </row>
    <row r="442" spans="1:7" ht="12" customHeight="1" x14ac:dyDescent="0.2">
      <c r="A442" s="17" t="s">
        <v>67</v>
      </c>
      <c r="B442" s="2" t="s">
        <v>171</v>
      </c>
      <c r="C442" s="41" t="s">
        <v>69</v>
      </c>
      <c r="D442" s="42"/>
      <c r="F442" s="41" t="s">
        <v>70</v>
      </c>
      <c r="G442" s="42"/>
    </row>
    <row r="443" spans="1:7" ht="12" customHeight="1" x14ac:dyDescent="0.2">
      <c r="A443" s="17"/>
      <c r="C443" s="8" t="s">
        <v>71</v>
      </c>
      <c r="D443" s="8" t="s">
        <v>72</v>
      </c>
      <c r="F443" s="8" t="s">
        <v>73</v>
      </c>
      <c r="G443" s="8" t="s">
        <v>74</v>
      </c>
    </row>
    <row r="444" spans="1:7" ht="12" customHeight="1" x14ac:dyDescent="0.2">
      <c r="A444" s="17"/>
      <c r="B444" s="14" t="s">
        <v>29</v>
      </c>
      <c r="C444" s="20">
        <v>57.192999999999998</v>
      </c>
      <c r="D444" s="21">
        <f>C444*C$4</f>
        <v>2116.1410000000001</v>
      </c>
      <c r="E444" s="9"/>
      <c r="F444" s="22">
        <v>1.27</v>
      </c>
      <c r="G444" s="26">
        <f>F444*C$4</f>
        <v>46.99</v>
      </c>
    </row>
    <row r="445" spans="1:7" ht="12" customHeight="1" x14ac:dyDescent="0.2">
      <c r="A445" s="17"/>
      <c r="B445" s="14" t="s">
        <v>30</v>
      </c>
      <c r="C445" s="20">
        <v>57.192999999999998</v>
      </c>
      <c r="D445" s="21">
        <f>C445*C$5</f>
        <v>2230.527</v>
      </c>
      <c r="E445" s="9"/>
      <c r="F445" s="22">
        <v>1.27</v>
      </c>
      <c r="G445" s="26">
        <f>F445*C$5</f>
        <v>49.53</v>
      </c>
    </row>
    <row r="446" spans="1:7" ht="12" customHeight="1" x14ac:dyDescent="0.2">
      <c r="A446" s="17"/>
      <c r="B446" s="14" t="s">
        <v>31</v>
      </c>
      <c r="C446" s="20">
        <v>31.632999999999999</v>
      </c>
      <c r="D446" s="21">
        <f>C446*C$6</f>
        <v>1233.6869999999999</v>
      </c>
      <c r="E446" s="9"/>
      <c r="F446" s="22">
        <v>0.7</v>
      </c>
      <c r="G446" s="26">
        <f>F446*C$6</f>
        <v>27.299999999999997</v>
      </c>
    </row>
    <row r="447" spans="1:7" ht="12" customHeight="1" x14ac:dyDescent="0.2">
      <c r="A447" s="17"/>
      <c r="B447" s="14" t="s">
        <v>32</v>
      </c>
      <c r="C447" s="20">
        <v>57.192999999999998</v>
      </c>
      <c r="D447" s="21">
        <f>C447*C$7</f>
        <v>2230.527</v>
      </c>
      <c r="E447" s="9"/>
      <c r="F447" s="22">
        <v>1.27</v>
      </c>
      <c r="G447" s="26">
        <f>F447*C$7</f>
        <v>49.53</v>
      </c>
    </row>
    <row r="448" spans="1:7" ht="12" customHeight="1" x14ac:dyDescent="0.2">
      <c r="A448" s="17"/>
      <c r="B448" s="14" t="s">
        <v>33</v>
      </c>
      <c r="C448" s="20">
        <v>31.632999999999999</v>
      </c>
      <c r="D448" s="21">
        <f>C448*C$8</f>
        <v>1233.6869999999999</v>
      </c>
      <c r="E448" s="9"/>
      <c r="F448" s="22">
        <v>0.7</v>
      </c>
      <c r="G448" s="26">
        <f>F448*C$8</f>
        <v>27.299999999999997</v>
      </c>
    </row>
    <row r="449" spans="1:7" ht="12" customHeight="1" x14ac:dyDescent="0.2">
      <c r="A449" s="17"/>
      <c r="B449" s="15" t="s">
        <v>76</v>
      </c>
      <c r="C449" s="23"/>
      <c r="D449" s="24">
        <f>SUM(D444:D448)</f>
        <v>9044.5689999999995</v>
      </c>
      <c r="E449" s="9"/>
      <c r="F449" s="25"/>
      <c r="G449" s="27">
        <f>SUM(G444:G448)</f>
        <v>200.65000000000003</v>
      </c>
    </row>
    <row r="450" spans="1:7" ht="39" customHeight="1" x14ac:dyDescent="0.2">
      <c r="A450" s="18" t="s">
        <v>77</v>
      </c>
      <c r="B450" s="122" t="s">
        <v>250</v>
      </c>
      <c r="C450" s="122"/>
      <c r="D450" s="122"/>
      <c r="E450" s="122"/>
      <c r="F450" s="122"/>
      <c r="G450" s="122"/>
    </row>
    <row r="451" spans="1:7" ht="12" customHeight="1" x14ac:dyDescent="0.2">
      <c r="A451" s="18" t="s">
        <v>79</v>
      </c>
      <c r="B451" s="118"/>
      <c r="C451" s="119"/>
      <c r="D451" s="119"/>
      <c r="E451" s="119"/>
      <c r="F451" s="119"/>
      <c r="G451" s="119"/>
    </row>
    <row r="452" spans="1:7" ht="12" customHeight="1" x14ac:dyDescent="0.2">
      <c r="A452" s="30" t="s">
        <v>80</v>
      </c>
      <c r="B452" s="122" t="s">
        <v>142</v>
      </c>
      <c r="C452" s="122"/>
      <c r="D452" s="122"/>
      <c r="E452" s="122"/>
      <c r="F452" s="122"/>
      <c r="G452" s="122"/>
    </row>
    <row r="453" spans="1:7" ht="12" customHeight="1" x14ac:dyDescent="0.2">
      <c r="A453" s="30" t="s">
        <v>82</v>
      </c>
      <c r="B453" s="116" t="s">
        <v>228</v>
      </c>
      <c r="C453" s="117"/>
      <c r="D453" s="117"/>
      <c r="E453" s="117"/>
      <c r="F453" s="117"/>
      <c r="G453" s="117"/>
    </row>
    <row r="454" spans="1:7" ht="12" customHeight="1" x14ac:dyDescent="0.2">
      <c r="A454" s="19" t="s">
        <v>84</v>
      </c>
      <c r="B454" s="118"/>
      <c r="C454" s="119"/>
      <c r="D454" s="119"/>
      <c r="E454" s="119"/>
      <c r="F454" s="119"/>
      <c r="G454" s="119"/>
    </row>
    <row r="455" spans="1:7" ht="12" customHeight="1" x14ac:dyDescent="0.2">
      <c r="A455" s="73"/>
      <c r="B455" s="67"/>
      <c r="C455" s="68"/>
      <c r="D455" s="68"/>
      <c r="E455" s="68"/>
      <c r="F455" s="68"/>
      <c r="G455" s="68"/>
    </row>
    <row r="456" spans="1:7" ht="12" customHeight="1" x14ac:dyDescent="0.25">
      <c r="A456" s="16" t="s">
        <v>66</v>
      </c>
      <c r="B456" s="6">
        <v>3637</v>
      </c>
      <c r="C456" s="7"/>
      <c r="D456" s="7"/>
      <c r="E456" s="7"/>
      <c r="F456" s="29"/>
      <c r="G456" s="29"/>
    </row>
    <row r="457" spans="1:7" ht="12" customHeight="1" x14ac:dyDescent="0.2">
      <c r="A457" s="17" t="s">
        <v>67</v>
      </c>
      <c r="B457" s="2" t="s">
        <v>172</v>
      </c>
      <c r="C457" s="41" t="s">
        <v>69</v>
      </c>
      <c r="D457" s="42"/>
      <c r="F457" s="41" t="s">
        <v>70</v>
      </c>
      <c r="G457" s="42"/>
    </row>
    <row r="458" spans="1:7" ht="12" customHeight="1" x14ac:dyDescent="0.2">
      <c r="A458" s="17"/>
      <c r="C458" s="8" t="s">
        <v>71</v>
      </c>
      <c r="D458" s="8" t="s">
        <v>72</v>
      </c>
      <c r="F458" s="8" t="s">
        <v>73</v>
      </c>
      <c r="G458" s="8" t="s">
        <v>74</v>
      </c>
    </row>
    <row r="459" spans="1:7" ht="12" customHeight="1" x14ac:dyDescent="0.2">
      <c r="A459" s="17"/>
      <c r="B459" s="14" t="s">
        <v>29</v>
      </c>
      <c r="C459" s="20">
        <v>75.866</v>
      </c>
      <c r="D459" s="21">
        <f>C459*C$4</f>
        <v>2807.0419999999999</v>
      </c>
      <c r="E459" s="9"/>
      <c r="F459" s="22">
        <v>1.67</v>
      </c>
      <c r="G459" s="26">
        <f>F459*C$4</f>
        <v>61.79</v>
      </c>
    </row>
    <row r="460" spans="1:7" ht="12" customHeight="1" x14ac:dyDescent="0.2">
      <c r="A460" s="17"/>
      <c r="B460" s="14" t="s">
        <v>30</v>
      </c>
      <c r="C460" s="20">
        <v>75.866</v>
      </c>
      <c r="D460" s="21">
        <f>C460*C$5</f>
        <v>2958.7739999999999</v>
      </c>
      <c r="E460" s="9"/>
      <c r="F460" s="22">
        <v>1.67</v>
      </c>
      <c r="G460" s="26">
        <f>F460*C$5</f>
        <v>65.13</v>
      </c>
    </row>
    <row r="461" spans="1:7" ht="12" customHeight="1" x14ac:dyDescent="0.2">
      <c r="A461" s="17"/>
      <c r="B461" s="14" t="s">
        <v>31</v>
      </c>
      <c r="C461" s="20">
        <v>43.506</v>
      </c>
      <c r="D461" s="21">
        <f>C461*C$6</f>
        <v>1696.7339999999999</v>
      </c>
      <c r="E461" s="9"/>
      <c r="F461" s="22">
        <v>0.95</v>
      </c>
      <c r="G461" s="26">
        <f>F461*C$6</f>
        <v>37.049999999999997</v>
      </c>
    </row>
    <row r="462" spans="1:7" ht="12" customHeight="1" x14ac:dyDescent="0.2">
      <c r="A462" s="17"/>
      <c r="B462" s="14" t="s">
        <v>32</v>
      </c>
      <c r="C462" s="20">
        <v>75.866</v>
      </c>
      <c r="D462" s="21">
        <f>C462*C$7</f>
        <v>2958.7739999999999</v>
      </c>
      <c r="E462" s="9"/>
      <c r="F462" s="22">
        <v>1.67</v>
      </c>
      <c r="G462" s="26">
        <f>F462*C$7</f>
        <v>65.13</v>
      </c>
    </row>
    <row r="463" spans="1:7" ht="12" customHeight="1" x14ac:dyDescent="0.2">
      <c r="A463" s="17"/>
      <c r="B463" s="14" t="s">
        <v>33</v>
      </c>
      <c r="C463" s="20">
        <v>43.506</v>
      </c>
      <c r="D463" s="21">
        <f>C463*C$8</f>
        <v>1696.7339999999999</v>
      </c>
      <c r="E463" s="9"/>
      <c r="F463" s="22">
        <v>0.95</v>
      </c>
      <c r="G463" s="26">
        <f>F463*C$8</f>
        <v>37.049999999999997</v>
      </c>
    </row>
    <row r="464" spans="1:7" ht="12" customHeight="1" x14ac:dyDescent="0.2">
      <c r="A464" s="17"/>
      <c r="B464" s="15" t="s">
        <v>76</v>
      </c>
      <c r="C464" s="23"/>
      <c r="D464" s="24">
        <f>SUM(D459:D463)</f>
        <v>12118.057999999999</v>
      </c>
      <c r="E464" s="9"/>
      <c r="F464" s="25"/>
      <c r="G464" s="27">
        <f>SUM(G459:G463)</f>
        <v>266.14999999999998</v>
      </c>
    </row>
    <row r="465" spans="1:7" ht="37.5" customHeight="1" x14ac:dyDescent="0.2">
      <c r="A465" s="18" t="s">
        <v>77</v>
      </c>
      <c r="B465" s="122" t="s">
        <v>251</v>
      </c>
      <c r="C465" s="122"/>
      <c r="D465" s="122"/>
      <c r="E465" s="122"/>
      <c r="F465" s="122"/>
      <c r="G465" s="122"/>
    </row>
    <row r="466" spans="1:7" ht="12" customHeight="1" x14ac:dyDescent="0.2">
      <c r="A466" s="18" t="s">
        <v>79</v>
      </c>
      <c r="B466" s="118"/>
      <c r="C466" s="119"/>
      <c r="D466" s="119"/>
      <c r="E466" s="119"/>
      <c r="F466" s="119"/>
      <c r="G466" s="119"/>
    </row>
    <row r="467" spans="1:7" ht="12" customHeight="1" x14ac:dyDescent="0.2">
      <c r="A467" s="30" t="s">
        <v>80</v>
      </c>
      <c r="B467" s="122" t="s">
        <v>142</v>
      </c>
      <c r="C467" s="122"/>
      <c r="D467" s="122"/>
      <c r="E467" s="122"/>
      <c r="F467" s="122"/>
      <c r="G467" s="122"/>
    </row>
    <row r="468" spans="1:7" ht="12" customHeight="1" x14ac:dyDescent="0.2">
      <c r="A468" s="30" t="s">
        <v>82</v>
      </c>
      <c r="B468" s="116" t="s">
        <v>228</v>
      </c>
      <c r="C468" s="117"/>
      <c r="D468" s="117"/>
      <c r="E468" s="117"/>
      <c r="F468" s="117"/>
      <c r="G468" s="117"/>
    </row>
    <row r="469" spans="1:7" ht="12" customHeight="1" x14ac:dyDescent="0.2">
      <c r="A469" s="19" t="s">
        <v>84</v>
      </c>
      <c r="B469" s="118"/>
      <c r="C469" s="119"/>
      <c r="D469" s="119"/>
      <c r="E469" s="119"/>
      <c r="F469" s="119"/>
      <c r="G469" s="119"/>
    </row>
    <row r="470" spans="1:7" ht="12" customHeight="1" x14ac:dyDescent="0.2">
      <c r="A470" s="73"/>
      <c r="B470" s="67"/>
      <c r="C470" s="68"/>
      <c r="D470" s="68"/>
      <c r="E470" s="68"/>
      <c r="F470" s="68"/>
      <c r="G470" s="68"/>
    </row>
    <row r="471" spans="1:7" ht="12" customHeight="1" x14ac:dyDescent="0.25">
      <c r="A471" s="16" t="s">
        <v>66</v>
      </c>
      <c r="B471" s="6">
        <v>3638</v>
      </c>
      <c r="C471" s="7"/>
      <c r="D471" s="7"/>
      <c r="E471" s="7"/>
      <c r="F471" s="29"/>
      <c r="G471" s="29"/>
    </row>
    <row r="472" spans="1:7" ht="12" customHeight="1" x14ac:dyDescent="0.2">
      <c r="A472" s="17" t="s">
        <v>67</v>
      </c>
      <c r="B472" s="2" t="s">
        <v>173</v>
      </c>
      <c r="C472" s="41" t="s">
        <v>69</v>
      </c>
      <c r="D472" s="42"/>
      <c r="F472" s="41" t="s">
        <v>70</v>
      </c>
      <c r="G472" s="42"/>
    </row>
    <row r="473" spans="1:7" ht="12" customHeight="1" x14ac:dyDescent="0.2">
      <c r="A473" s="17"/>
      <c r="C473" s="8" t="s">
        <v>71</v>
      </c>
      <c r="D473" s="8" t="s">
        <v>72</v>
      </c>
      <c r="F473" s="8" t="s">
        <v>73</v>
      </c>
      <c r="G473" s="8" t="s">
        <v>74</v>
      </c>
    </row>
    <row r="474" spans="1:7" ht="12" customHeight="1" x14ac:dyDescent="0.2">
      <c r="A474" s="17"/>
      <c r="B474" s="14" t="s">
        <v>29</v>
      </c>
      <c r="C474" s="20">
        <v>91.085999999999999</v>
      </c>
      <c r="D474" s="21">
        <f>C474*C$4</f>
        <v>3370.1819999999998</v>
      </c>
      <c r="E474" s="9"/>
      <c r="F474" s="22">
        <v>2.0699999999999998</v>
      </c>
      <c r="G474" s="26">
        <f>F474*C$4</f>
        <v>76.589999999999989</v>
      </c>
    </row>
    <row r="475" spans="1:7" ht="12" customHeight="1" x14ac:dyDescent="0.2">
      <c r="A475" s="17"/>
      <c r="B475" s="14" t="s">
        <v>30</v>
      </c>
      <c r="C475" s="20">
        <v>84.097999999999999</v>
      </c>
      <c r="D475" s="21">
        <f>C475*C$5</f>
        <v>3279.8220000000001</v>
      </c>
      <c r="E475" s="9"/>
      <c r="F475" s="22">
        <v>1.87</v>
      </c>
      <c r="G475" s="26">
        <f>F475*C$5</f>
        <v>72.930000000000007</v>
      </c>
    </row>
    <row r="476" spans="1:7" ht="12" customHeight="1" x14ac:dyDescent="0.2">
      <c r="A476" s="17"/>
      <c r="B476" s="14" t="s">
        <v>31</v>
      </c>
      <c r="C476" s="20">
        <v>84.963999999999999</v>
      </c>
      <c r="D476" s="21">
        <f>C476*C$6</f>
        <v>3313.596</v>
      </c>
      <c r="E476" s="9"/>
      <c r="F476" s="22">
        <v>1.92</v>
      </c>
      <c r="G476" s="26">
        <f>F476*C$6</f>
        <v>74.88</v>
      </c>
    </row>
    <row r="477" spans="1:7" ht="12" customHeight="1" x14ac:dyDescent="0.2">
      <c r="A477" s="17"/>
      <c r="B477" s="14" t="s">
        <v>32</v>
      </c>
      <c r="C477" s="20">
        <v>84.097999999999999</v>
      </c>
      <c r="D477" s="21">
        <f>C477*C$7</f>
        <v>3279.8220000000001</v>
      </c>
      <c r="E477" s="9"/>
      <c r="F477" s="22">
        <v>1.87</v>
      </c>
      <c r="G477" s="26">
        <f>F477*C$7</f>
        <v>72.930000000000007</v>
      </c>
    </row>
    <row r="478" spans="1:7" ht="12" customHeight="1" x14ac:dyDescent="0.2">
      <c r="A478" s="17"/>
      <c r="B478" s="14" t="s">
        <v>33</v>
      </c>
      <c r="C478" s="20">
        <v>91.085999999999999</v>
      </c>
      <c r="D478" s="21">
        <f>C478*C$8</f>
        <v>3552.3539999999998</v>
      </c>
      <c r="E478" s="9"/>
      <c r="F478" s="22">
        <v>2.0699999999999998</v>
      </c>
      <c r="G478" s="26">
        <f>F478*C$8</f>
        <v>80.72999999999999</v>
      </c>
    </row>
    <row r="479" spans="1:7" ht="12" customHeight="1" x14ac:dyDescent="0.2">
      <c r="A479" s="17"/>
      <c r="B479" s="15" t="s">
        <v>76</v>
      </c>
      <c r="C479" s="23"/>
      <c r="D479" s="24">
        <f>SUM(D474:D478)</f>
        <v>16795.776000000002</v>
      </c>
      <c r="E479" s="9"/>
      <c r="F479" s="25"/>
      <c r="G479" s="27">
        <f>SUM(G474:G478)</f>
        <v>378.05999999999995</v>
      </c>
    </row>
    <row r="480" spans="1:7" ht="38.25" customHeight="1" x14ac:dyDescent="0.2">
      <c r="A480" s="18" t="s">
        <v>77</v>
      </c>
      <c r="B480" s="122" t="s">
        <v>252</v>
      </c>
      <c r="C480" s="122"/>
      <c r="D480" s="122"/>
      <c r="E480" s="122"/>
      <c r="F480" s="122"/>
      <c r="G480" s="122"/>
    </row>
    <row r="481" spans="1:7" ht="12" customHeight="1" x14ac:dyDescent="0.2">
      <c r="A481" s="18" t="s">
        <v>79</v>
      </c>
      <c r="B481" s="118"/>
      <c r="C481" s="119"/>
      <c r="D481" s="119"/>
      <c r="E481" s="119"/>
      <c r="F481" s="119"/>
      <c r="G481" s="119"/>
    </row>
    <row r="482" spans="1:7" ht="12" customHeight="1" x14ac:dyDescent="0.2">
      <c r="A482" s="30" t="s">
        <v>80</v>
      </c>
      <c r="B482" s="122" t="s">
        <v>142</v>
      </c>
      <c r="C482" s="122"/>
      <c r="D482" s="122"/>
      <c r="E482" s="122"/>
      <c r="F482" s="122"/>
      <c r="G482" s="122"/>
    </row>
    <row r="483" spans="1:7" ht="12" customHeight="1" x14ac:dyDescent="0.2">
      <c r="A483" s="30" t="s">
        <v>82</v>
      </c>
      <c r="B483" s="116" t="s">
        <v>228</v>
      </c>
      <c r="C483" s="117"/>
      <c r="D483" s="117"/>
      <c r="E483" s="117"/>
      <c r="F483" s="117"/>
      <c r="G483" s="117"/>
    </row>
    <row r="484" spans="1:7" ht="23.25" customHeight="1" x14ac:dyDescent="0.2">
      <c r="A484" s="19" t="s">
        <v>84</v>
      </c>
      <c r="B484" s="118" t="s">
        <v>253</v>
      </c>
      <c r="C484" s="119"/>
      <c r="D484" s="119"/>
      <c r="E484" s="119"/>
      <c r="F484" s="119"/>
      <c r="G484" s="119"/>
    </row>
    <row r="485" spans="1:7" ht="12" customHeight="1" x14ac:dyDescent="0.2">
      <c r="A485" s="73"/>
      <c r="B485" s="67"/>
      <c r="C485" s="68"/>
      <c r="D485" s="68"/>
      <c r="E485" s="68"/>
      <c r="F485" s="68"/>
      <c r="G485" s="68"/>
    </row>
    <row r="486" spans="1:7" ht="12" customHeight="1" x14ac:dyDescent="0.25">
      <c r="A486" s="16" t="s">
        <v>66</v>
      </c>
      <c r="B486" s="6">
        <v>3639</v>
      </c>
      <c r="C486" s="7"/>
      <c r="D486" s="7"/>
      <c r="E486" s="7"/>
      <c r="F486" s="29"/>
      <c r="G486" s="29"/>
    </row>
    <row r="487" spans="1:7" ht="12" customHeight="1" x14ac:dyDescent="0.2">
      <c r="A487" s="17" t="s">
        <v>67</v>
      </c>
      <c r="B487" s="2" t="s">
        <v>174</v>
      </c>
      <c r="C487" s="41" t="s">
        <v>69</v>
      </c>
      <c r="D487" s="42"/>
      <c r="F487" s="41" t="s">
        <v>70</v>
      </c>
      <c r="G487" s="42"/>
    </row>
    <row r="488" spans="1:7" ht="12" customHeight="1" x14ac:dyDescent="0.2">
      <c r="A488" s="17"/>
      <c r="C488" s="8" t="s">
        <v>71</v>
      </c>
      <c r="D488" s="8" t="s">
        <v>72</v>
      </c>
      <c r="F488" s="8" t="s">
        <v>73</v>
      </c>
      <c r="G488" s="8" t="s">
        <v>74</v>
      </c>
    </row>
    <row r="489" spans="1:7" ht="12" customHeight="1" x14ac:dyDescent="0.2">
      <c r="A489" s="17"/>
      <c r="B489" s="14" t="s">
        <v>29</v>
      </c>
      <c r="C489" s="20">
        <v>80.644999999999996</v>
      </c>
      <c r="D489" s="21">
        <f>C489*C$4</f>
        <v>2983.8649999999998</v>
      </c>
      <c r="E489" s="9"/>
      <c r="F489" s="22">
        <v>1.92</v>
      </c>
      <c r="G489" s="26">
        <f>F489*C$4</f>
        <v>71.039999999999992</v>
      </c>
    </row>
    <row r="490" spans="1:7" ht="12" customHeight="1" x14ac:dyDescent="0.2">
      <c r="A490" s="17"/>
      <c r="B490" s="14" t="s">
        <v>30</v>
      </c>
      <c r="C490" s="20">
        <v>70.090999999999994</v>
      </c>
      <c r="D490" s="21">
        <f>C490*C$5</f>
        <v>2733.549</v>
      </c>
      <c r="E490" s="9"/>
      <c r="F490" s="22">
        <v>1.67</v>
      </c>
      <c r="G490" s="26">
        <f>F490*C$5</f>
        <v>65.13</v>
      </c>
    </row>
    <row r="491" spans="1:7" ht="12" customHeight="1" x14ac:dyDescent="0.2">
      <c r="A491" s="17"/>
      <c r="B491" s="14" t="s">
        <v>31</v>
      </c>
      <c r="C491" s="20">
        <v>75.944999999999993</v>
      </c>
      <c r="D491" s="21">
        <f>C491*C$6</f>
        <v>2961.8549999999996</v>
      </c>
      <c r="E491" s="9"/>
      <c r="F491" s="22">
        <v>1.77</v>
      </c>
      <c r="G491" s="26">
        <f>F491*C$6</f>
        <v>69.03</v>
      </c>
    </row>
    <row r="492" spans="1:7" ht="12" customHeight="1" x14ac:dyDescent="0.2">
      <c r="A492" s="17"/>
      <c r="B492" s="14" t="s">
        <v>32</v>
      </c>
      <c r="C492" s="20">
        <v>70.090999999999994</v>
      </c>
      <c r="D492" s="21">
        <f>C492*C$7</f>
        <v>2733.549</v>
      </c>
      <c r="E492" s="9"/>
      <c r="F492" s="22">
        <v>1.67</v>
      </c>
      <c r="G492" s="26">
        <f>F492*C$7</f>
        <v>65.13</v>
      </c>
    </row>
    <row r="493" spans="1:7" ht="12" customHeight="1" x14ac:dyDescent="0.2">
      <c r="A493" s="17"/>
      <c r="B493" s="14" t="s">
        <v>33</v>
      </c>
      <c r="C493" s="20">
        <v>80.644999999999996</v>
      </c>
      <c r="D493" s="21">
        <f>C493*C$8</f>
        <v>3145.1549999999997</v>
      </c>
      <c r="E493" s="9"/>
      <c r="F493" s="22">
        <v>1.92</v>
      </c>
      <c r="G493" s="26">
        <f>F493*C$8</f>
        <v>74.88</v>
      </c>
    </row>
    <row r="494" spans="1:7" ht="12" customHeight="1" x14ac:dyDescent="0.2">
      <c r="A494" s="17"/>
      <c r="B494" s="15" t="s">
        <v>76</v>
      </c>
      <c r="C494" s="23"/>
      <c r="D494" s="24">
        <f>SUM(D489:D493)</f>
        <v>14557.972999999998</v>
      </c>
      <c r="E494" s="9"/>
      <c r="F494" s="25"/>
      <c r="G494" s="27">
        <f>SUM(G489:G493)</f>
        <v>345.21</v>
      </c>
    </row>
    <row r="495" spans="1:7" ht="32.25" customHeight="1" x14ac:dyDescent="0.2">
      <c r="A495" s="18" t="s">
        <v>77</v>
      </c>
      <c r="B495" s="122" t="s">
        <v>254</v>
      </c>
      <c r="C495" s="122"/>
      <c r="D495" s="122"/>
      <c r="E495" s="122"/>
      <c r="F495" s="122"/>
      <c r="G495" s="122"/>
    </row>
    <row r="496" spans="1:7" ht="12" customHeight="1" x14ac:dyDescent="0.2">
      <c r="A496" s="18" t="s">
        <v>79</v>
      </c>
      <c r="B496" s="118"/>
      <c r="C496" s="119"/>
      <c r="D496" s="119"/>
      <c r="E496" s="119"/>
      <c r="F496" s="119"/>
      <c r="G496" s="119"/>
    </row>
    <row r="497" spans="1:7" ht="12" customHeight="1" x14ac:dyDescent="0.2">
      <c r="A497" s="30" t="s">
        <v>80</v>
      </c>
      <c r="B497" s="122" t="s">
        <v>142</v>
      </c>
      <c r="C497" s="122"/>
      <c r="D497" s="122"/>
      <c r="E497" s="122"/>
      <c r="F497" s="122"/>
      <c r="G497" s="122"/>
    </row>
    <row r="498" spans="1:7" ht="12" customHeight="1" x14ac:dyDescent="0.2">
      <c r="A498" s="30" t="s">
        <v>82</v>
      </c>
      <c r="B498" s="116" t="s">
        <v>228</v>
      </c>
      <c r="C498" s="117"/>
      <c r="D498" s="117"/>
      <c r="E498" s="117"/>
      <c r="F498" s="117"/>
      <c r="G498" s="117"/>
    </row>
    <row r="499" spans="1:7" ht="12" customHeight="1" x14ac:dyDescent="0.2">
      <c r="A499" s="19" t="s">
        <v>84</v>
      </c>
      <c r="B499" s="118"/>
      <c r="C499" s="119"/>
      <c r="D499" s="119"/>
      <c r="E499" s="119"/>
      <c r="F499" s="119"/>
      <c r="G499" s="119"/>
    </row>
    <row r="500" spans="1:7" ht="12" customHeight="1" x14ac:dyDescent="0.2">
      <c r="A500" s="73"/>
      <c r="B500" s="67"/>
      <c r="C500" s="68"/>
      <c r="D500" s="68"/>
      <c r="E500" s="68"/>
      <c r="F500" s="68"/>
      <c r="G500" s="68"/>
    </row>
    <row r="501" spans="1:7" ht="12" customHeight="1" x14ac:dyDescent="0.25">
      <c r="A501" s="16" t="s">
        <v>66</v>
      </c>
      <c r="B501" s="6">
        <v>3640</v>
      </c>
      <c r="C501" s="7"/>
      <c r="D501" s="7"/>
      <c r="E501" s="7"/>
      <c r="F501" s="29"/>
      <c r="G501" s="29"/>
    </row>
    <row r="502" spans="1:7" ht="12" customHeight="1" x14ac:dyDescent="0.2">
      <c r="A502" s="17" t="s">
        <v>67</v>
      </c>
      <c r="B502" s="2" t="s">
        <v>175</v>
      </c>
      <c r="C502" s="41" t="s">
        <v>69</v>
      </c>
      <c r="D502" s="42"/>
      <c r="F502" s="41" t="s">
        <v>70</v>
      </c>
      <c r="G502" s="42"/>
    </row>
    <row r="503" spans="1:7" ht="12" customHeight="1" x14ac:dyDescent="0.2">
      <c r="A503" s="17"/>
      <c r="C503" s="8" t="s">
        <v>71</v>
      </c>
      <c r="D503" s="8" t="s">
        <v>72</v>
      </c>
      <c r="F503" s="8" t="s">
        <v>73</v>
      </c>
      <c r="G503" s="8" t="s">
        <v>74</v>
      </c>
    </row>
    <row r="504" spans="1:7" ht="12" customHeight="1" x14ac:dyDescent="0.2">
      <c r="A504" s="17"/>
      <c r="B504" s="14" t="s">
        <v>29</v>
      </c>
      <c r="C504" s="20">
        <v>54.633000000000003</v>
      </c>
      <c r="D504" s="21">
        <f>C504*C$4</f>
        <v>2021.421</v>
      </c>
      <c r="E504" s="9"/>
      <c r="F504" s="22">
        <v>1.47</v>
      </c>
      <c r="G504" s="26">
        <f>F504*C$4</f>
        <v>54.39</v>
      </c>
    </row>
    <row r="505" spans="1:7" ht="12" customHeight="1" x14ac:dyDescent="0.2">
      <c r="A505" s="17"/>
      <c r="B505" s="14" t="s">
        <v>30</v>
      </c>
      <c r="C505" s="20">
        <v>34.72</v>
      </c>
      <c r="D505" s="21">
        <f>C505*C$5</f>
        <v>1354.08</v>
      </c>
      <c r="E505" s="9"/>
      <c r="F505" s="22">
        <v>0.97</v>
      </c>
      <c r="G505" s="26">
        <f>F505*C$5</f>
        <v>37.83</v>
      </c>
    </row>
    <row r="506" spans="1:7" ht="12" customHeight="1" x14ac:dyDescent="0.2">
      <c r="A506" s="17"/>
      <c r="B506" s="14" t="s">
        <v>31</v>
      </c>
      <c r="C506" s="20">
        <v>54.633000000000003</v>
      </c>
      <c r="D506" s="21">
        <f>C506*C$6</f>
        <v>2130.6869999999999</v>
      </c>
      <c r="E506" s="9"/>
      <c r="F506" s="22">
        <v>1.47</v>
      </c>
      <c r="G506" s="26">
        <f>F506*C$6</f>
        <v>57.33</v>
      </c>
    </row>
    <row r="507" spans="1:7" ht="12" customHeight="1" x14ac:dyDescent="0.2">
      <c r="A507" s="17"/>
      <c r="B507" s="14" t="s">
        <v>32</v>
      </c>
      <c r="C507" s="20">
        <v>34.72</v>
      </c>
      <c r="D507" s="21">
        <f>C507*C$7</f>
        <v>1354.08</v>
      </c>
      <c r="E507" s="9"/>
      <c r="F507" s="22">
        <v>0.97</v>
      </c>
      <c r="G507" s="26">
        <f>F507*C$7</f>
        <v>37.83</v>
      </c>
    </row>
    <row r="508" spans="1:7" ht="12" customHeight="1" x14ac:dyDescent="0.2">
      <c r="A508" s="17"/>
      <c r="B508" s="14" t="s">
        <v>33</v>
      </c>
      <c r="C508" s="20">
        <v>54.633000000000003</v>
      </c>
      <c r="D508" s="21">
        <f>C508*C$8</f>
        <v>2130.6869999999999</v>
      </c>
      <c r="E508" s="9"/>
      <c r="F508" s="22">
        <v>1.47</v>
      </c>
      <c r="G508" s="26">
        <f>F508*C$8</f>
        <v>57.33</v>
      </c>
    </row>
    <row r="509" spans="1:7" ht="12" customHeight="1" x14ac:dyDescent="0.2">
      <c r="A509" s="17"/>
      <c r="B509" s="15" t="s">
        <v>76</v>
      </c>
      <c r="C509" s="23"/>
      <c r="D509" s="24">
        <f>SUM(D504:D508)</f>
        <v>8990.9549999999999</v>
      </c>
      <c r="E509" s="9"/>
      <c r="F509" s="25"/>
      <c r="G509" s="27">
        <f>SUM(G504:G508)</f>
        <v>244.70999999999998</v>
      </c>
    </row>
    <row r="510" spans="1:7" ht="37.5" customHeight="1" x14ac:dyDescent="0.2">
      <c r="A510" s="18" t="s">
        <v>77</v>
      </c>
      <c r="B510" s="122" t="s">
        <v>254</v>
      </c>
      <c r="C510" s="122"/>
      <c r="D510" s="122"/>
      <c r="E510" s="122"/>
      <c r="F510" s="122"/>
      <c r="G510" s="122"/>
    </row>
    <row r="511" spans="1:7" ht="12" customHeight="1" x14ac:dyDescent="0.2">
      <c r="A511" s="18" t="s">
        <v>79</v>
      </c>
      <c r="B511" s="118"/>
      <c r="C511" s="119"/>
      <c r="D511" s="119"/>
      <c r="E511" s="119"/>
      <c r="F511" s="119"/>
      <c r="G511" s="119"/>
    </row>
    <row r="512" spans="1:7" ht="12" customHeight="1" x14ac:dyDescent="0.2">
      <c r="A512" s="30" t="s">
        <v>80</v>
      </c>
      <c r="B512" s="122" t="s">
        <v>142</v>
      </c>
      <c r="C512" s="122"/>
      <c r="D512" s="122"/>
      <c r="E512" s="122"/>
      <c r="F512" s="122"/>
      <c r="G512" s="122"/>
    </row>
    <row r="513" spans="1:7" ht="12" customHeight="1" x14ac:dyDescent="0.2">
      <c r="A513" s="30" t="s">
        <v>82</v>
      </c>
      <c r="B513" s="116" t="s">
        <v>228</v>
      </c>
      <c r="C513" s="117"/>
      <c r="D513" s="117"/>
      <c r="E513" s="117"/>
      <c r="F513" s="117"/>
      <c r="G513" s="117"/>
    </row>
    <row r="514" spans="1:7" ht="12" customHeight="1" x14ac:dyDescent="0.2">
      <c r="A514" s="19" t="s">
        <v>84</v>
      </c>
      <c r="B514" s="118"/>
      <c r="C514" s="119"/>
      <c r="D514" s="119"/>
      <c r="E514" s="119"/>
      <c r="F514" s="119"/>
      <c r="G514" s="119"/>
    </row>
    <row r="516" spans="1:7" ht="12" customHeight="1" x14ac:dyDescent="0.25">
      <c r="A516" s="16" t="s">
        <v>66</v>
      </c>
      <c r="B516" s="6">
        <v>3641</v>
      </c>
      <c r="C516" s="7"/>
      <c r="D516" s="7"/>
      <c r="E516" s="7"/>
      <c r="F516" s="29"/>
      <c r="G516" s="29"/>
    </row>
    <row r="517" spans="1:7" ht="12" customHeight="1" x14ac:dyDescent="0.2">
      <c r="A517" s="17" t="s">
        <v>67</v>
      </c>
      <c r="B517" s="2" t="s">
        <v>176</v>
      </c>
      <c r="C517" s="41" t="s">
        <v>69</v>
      </c>
      <c r="D517" s="42"/>
      <c r="F517" s="41" t="s">
        <v>70</v>
      </c>
      <c r="G517" s="42"/>
    </row>
    <row r="518" spans="1:7" ht="12" customHeight="1" x14ac:dyDescent="0.2">
      <c r="A518" s="17"/>
      <c r="C518" s="8" t="s">
        <v>71</v>
      </c>
      <c r="D518" s="8" t="s">
        <v>72</v>
      </c>
      <c r="F518" s="8" t="s">
        <v>73</v>
      </c>
      <c r="G518" s="8" t="s">
        <v>74</v>
      </c>
    </row>
    <row r="519" spans="1:7" ht="12" customHeight="1" x14ac:dyDescent="0.2">
      <c r="A519" s="17"/>
      <c r="B519" s="14" t="s">
        <v>29</v>
      </c>
      <c r="C519" s="20">
        <v>48.295000000000002</v>
      </c>
      <c r="D519" s="21">
        <f>C519*C$4</f>
        <v>1786.915</v>
      </c>
      <c r="E519" s="9"/>
      <c r="F519" s="22">
        <v>1.17</v>
      </c>
      <c r="G519" s="26">
        <f>F519*C$4</f>
        <v>43.29</v>
      </c>
    </row>
    <row r="520" spans="1:7" ht="12" customHeight="1" x14ac:dyDescent="0.2">
      <c r="A520" s="17"/>
      <c r="B520" s="14" t="s">
        <v>30</v>
      </c>
      <c r="C520" s="20">
        <v>34.354999999999997</v>
      </c>
      <c r="D520" s="21">
        <f>C520*C$5</f>
        <v>1339.8449999999998</v>
      </c>
      <c r="E520" s="9"/>
      <c r="F520" s="22">
        <v>0.83</v>
      </c>
      <c r="G520" s="26">
        <f>F520*C$5</f>
        <v>32.369999999999997</v>
      </c>
    </row>
    <row r="521" spans="1:7" ht="12" customHeight="1" x14ac:dyDescent="0.2">
      <c r="A521" s="17"/>
      <c r="B521" s="14" t="s">
        <v>31</v>
      </c>
      <c r="C521" s="20">
        <v>48.295000000000002</v>
      </c>
      <c r="D521" s="21">
        <f>C521*C$6</f>
        <v>1883.5050000000001</v>
      </c>
      <c r="E521" s="9"/>
      <c r="F521" s="22">
        <v>1.17</v>
      </c>
      <c r="G521" s="26">
        <f>F521*C$6</f>
        <v>45.629999999999995</v>
      </c>
    </row>
    <row r="522" spans="1:7" ht="12" customHeight="1" x14ac:dyDescent="0.2">
      <c r="A522" s="17"/>
      <c r="B522" s="14" t="s">
        <v>32</v>
      </c>
      <c r="C522" s="20">
        <v>34.354999999999997</v>
      </c>
      <c r="D522" s="21">
        <f>C522*C$7</f>
        <v>1339.8449999999998</v>
      </c>
      <c r="E522" s="9"/>
      <c r="F522" s="22">
        <v>0.83</v>
      </c>
      <c r="G522" s="26">
        <f>F522*C$7</f>
        <v>32.369999999999997</v>
      </c>
    </row>
    <row r="523" spans="1:7" ht="12" customHeight="1" x14ac:dyDescent="0.2">
      <c r="A523" s="17"/>
      <c r="B523" s="14" t="s">
        <v>33</v>
      </c>
      <c r="C523" s="20">
        <v>48.295000000000002</v>
      </c>
      <c r="D523" s="21">
        <f>C523*C$8</f>
        <v>1883.5050000000001</v>
      </c>
      <c r="E523" s="9"/>
      <c r="F523" s="22">
        <v>1.17</v>
      </c>
      <c r="G523" s="26">
        <f>F523*C$8</f>
        <v>45.629999999999995</v>
      </c>
    </row>
    <row r="524" spans="1:7" ht="12" customHeight="1" x14ac:dyDescent="0.2">
      <c r="A524" s="17"/>
      <c r="B524" s="15" t="s">
        <v>76</v>
      </c>
      <c r="C524" s="23"/>
      <c r="D524" s="24">
        <f>SUM(D519:D523)</f>
        <v>8233.614999999998</v>
      </c>
      <c r="E524" s="9"/>
      <c r="F524" s="25"/>
      <c r="G524" s="27">
        <f>SUM(G519:G523)</f>
        <v>199.29</v>
      </c>
    </row>
    <row r="525" spans="1:7" ht="37.5" customHeight="1" x14ac:dyDescent="0.2">
      <c r="A525" s="18" t="s">
        <v>77</v>
      </c>
      <c r="B525" s="122" t="s">
        <v>254</v>
      </c>
      <c r="C525" s="122"/>
      <c r="D525" s="122"/>
      <c r="E525" s="122"/>
      <c r="F525" s="122"/>
      <c r="G525" s="122"/>
    </row>
    <row r="526" spans="1:7" ht="12" customHeight="1" x14ac:dyDescent="0.2">
      <c r="A526" s="18" t="s">
        <v>79</v>
      </c>
      <c r="B526" s="118"/>
      <c r="C526" s="119"/>
      <c r="D526" s="119"/>
      <c r="E526" s="119"/>
      <c r="F526" s="119"/>
      <c r="G526" s="119"/>
    </row>
    <row r="527" spans="1:7" ht="12" customHeight="1" x14ac:dyDescent="0.2">
      <c r="A527" s="30" t="s">
        <v>80</v>
      </c>
      <c r="B527" s="122" t="s">
        <v>142</v>
      </c>
      <c r="C527" s="122"/>
      <c r="D527" s="122"/>
      <c r="E527" s="122"/>
      <c r="F527" s="122"/>
      <c r="G527" s="122"/>
    </row>
    <row r="528" spans="1:7" ht="12" customHeight="1" x14ac:dyDescent="0.2">
      <c r="A528" s="30" t="s">
        <v>82</v>
      </c>
      <c r="B528" s="116" t="s">
        <v>228</v>
      </c>
      <c r="C528" s="117"/>
      <c r="D528" s="117"/>
      <c r="E528" s="117"/>
      <c r="F528" s="117"/>
      <c r="G528" s="117"/>
    </row>
    <row r="529" spans="1:7" ht="12" customHeight="1" x14ac:dyDescent="0.2">
      <c r="A529" s="19" t="s">
        <v>84</v>
      </c>
      <c r="B529" s="118"/>
      <c r="C529" s="119"/>
      <c r="D529" s="119"/>
      <c r="E529" s="119"/>
      <c r="F529" s="119"/>
      <c r="G529" s="119"/>
    </row>
    <row r="531" spans="1:7" ht="12" customHeight="1" x14ac:dyDescent="0.25">
      <c r="A531" s="16" t="s">
        <v>66</v>
      </c>
      <c r="B531" s="6">
        <v>3643</v>
      </c>
      <c r="C531" s="7"/>
      <c r="D531" s="7"/>
      <c r="E531" s="7"/>
      <c r="F531" s="29"/>
      <c r="G531" s="29"/>
    </row>
    <row r="532" spans="1:7" ht="12" customHeight="1" x14ac:dyDescent="0.2">
      <c r="A532" s="17" t="s">
        <v>67</v>
      </c>
      <c r="B532" s="2" t="s">
        <v>177</v>
      </c>
      <c r="C532" s="41" t="s">
        <v>69</v>
      </c>
      <c r="D532" s="42"/>
      <c r="F532" s="41" t="s">
        <v>70</v>
      </c>
      <c r="G532" s="42"/>
    </row>
    <row r="533" spans="1:7" ht="12" customHeight="1" x14ac:dyDescent="0.2">
      <c r="A533" s="17"/>
      <c r="C533" s="8" t="s">
        <v>71</v>
      </c>
      <c r="D533" s="8" t="s">
        <v>72</v>
      </c>
      <c r="F533" s="8" t="s">
        <v>73</v>
      </c>
      <c r="G533" s="8" t="s">
        <v>74</v>
      </c>
    </row>
    <row r="534" spans="1:7" ht="12" customHeight="1" x14ac:dyDescent="0.2">
      <c r="A534" s="17"/>
      <c r="B534" s="14" t="s">
        <v>29</v>
      </c>
      <c r="C534" s="20">
        <v>83.212999999999994</v>
      </c>
      <c r="D534" s="21">
        <f>C534*C$4</f>
        <v>3078.8809999999999</v>
      </c>
      <c r="E534" s="9"/>
      <c r="F534" s="22">
        <v>1.75</v>
      </c>
      <c r="G534" s="26">
        <f>F534*C$4</f>
        <v>64.75</v>
      </c>
    </row>
    <row r="535" spans="1:7" ht="12" customHeight="1" x14ac:dyDescent="0.2">
      <c r="A535" s="17"/>
      <c r="B535" s="14" t="s">
        <v>30</v>
      </c>
      <c r="C535" s="20">
        <v>83.212999999999994</v>
      </c>
      <c r="D535" s="21">
        <f>C535*C$5</f>
        <v>3245.3069999999998</v>
      </c>
      <c r="E535" s="9"/>
      <c r="F535" s="22">
        <v>1.75</v>
      </c>
      <c r="G535" s="26">
        <f>F535*C$5</f>
        <v>68.25</v>
      </c>
    </row>
    <row r="536" spans="1:7" ht="12" customHeight="1" x14ac:dyDescent="0.2">
      <c r="A536" s="17"/>
      <c r="B536" s="14" t="s">
        <v>31</v>
      </c>
      <c r="C536" s="20">
        <v>49.484000000000002</v>
      </c>
      <c r="D536" s="21">
        <f>C536*C$6</f>
        <v>1929.876</v>
      </c>
      <c r="E536" s="9"/>
      <c r="F536" s="22">
        <v>1.1000000000000001</v>
      </c>
      <c r="G536" s="26">
        <f>F536*C$6</f>
        <v>42.900000000000006</v>
      </c>
    </row>
    <row r="537" spans="1:7" ht="12" customHeight="1" x14ac:dyDescent="0.2">
      <c r="A537" s="17"/>
      <c r="B537" s="14" t="s">
        <v>32</v>
      </c>
      <c r="C537" s="20">
        <v>83.212999999999994</v>
      </c>
      <c r="D537" s="21">
        <f>C537*C$7</f>
        <v>3245.3069999999998</v>
      </c>
      <c r="E537" s="9"/>
      <c r="F537" s="22">
        <v>1.75</v>
      </c>
      <c r="G537" s="26">
        <f>F537*C$7</f>
        <v>68.25</v>
      </c>
    </row>
    <row r="538" spans="1:7" ht="12" customHeight="1" x14ac:dyDescent="0.2">
      <c r="A538" s="17"/>
      <c r="B538" s="14" t="s">
        <v>33</v>
      </c>
      <c r="C538" s="20">
        <v>49.484000000000002</v>
      </c>
      <c r="D538" s="21">
        <f>C538*C$8</f>
        <v>1929.876</v>
      </c>
      <c r="E538" s="9"/>
      <c r="F538" s="22">
        <v>1.1000000000000001</v>
      </c>
      <c r="G538" s="26">
        <f>F538*C$8</f>
        <v>42.900000000000006</v>
      </c>
    </row>
    <row r="539" spans="1:7" ht="12" customHeight="1" x14ac:dyDescent="0.2">
      <c r="A539" s="17"/>
      <c r="B539" s="15" t="s">
        <v>76</v>
      </c>
      <c r="C539" s="23"/>
      <c r="D539" s="24">
        <f>SUM(D534:D538)</f>
        <v>13429.246999999999</v>
      </c>
      <c r="E539" s="9"/>
      <c r="F539" s="25"/>
      <c r="G539" s="27">
        <f>SUM(G534:G538)</f>
        <v>287.05</v>
      </c>
    </row>
    <row r="540" spans="1:7" ht="42" customHeight="1" x14ac:dyDescent="0.2">
      <c r="A540" s="18" t="s">
        <v>77</v>
      </c>
      <c r="B540" s="122" t="s">
        <v>255</v>
      </c>
      <c r="C540" s="122"/>
      <c r="D540" s="122"/>
      <c r="E540" s="122"/>
      <c r="F540" s="122"/>
      <c r="G540" s="122"/>
    </row>
    <row r="541" spans="1:7" ht="12" customHeight="1" x14ac:dyDescent="0.2">
      <c r="A541" s="18" t="s">
        <v>79</v>
      </c>
      <c r="B541" s="118"/>
      <c r="C541" s="119"/>
      <c r="D541" s="119"/>
      <c r="E541" s="119"/>
      <c r="F541" s="119"/>
      <c r="G541" s="119"/>
    </row>
    <row r="542" spans="1:7" ht="12" customHeight="1" x14ac:dyDescent="0.2">
      <c r="A542" s="30" t="s">
        <v>80</v>
      </c>
      <c r="B542" s="122" t="s">
        <v>142</v>
      </c>
      <c r="C542" s="122"/>
      <c r="D542" s="122"/>
      <c r="E542" s="122"/>
      <c r="F542" s="122"/>
      <c r="G542" s="122"/>
    </row>
    <row r="543" spans="1:7" ht="12" customHeight="1" x14ac:dyDescent="0.2">
      <c r="A543" s="30" t="s">
        <v>82</v>
      </c>
      <c r="B543" s="116" t="s">
        <v>228</v>
      </c>
      <c r="C543" s="117"/>
      <c r="D543" s="117"/>
      <c r="E543" s="117"/>
      <c r="F543" s="117"/>
      <c r="G543" s="117"/>
    </row>
    <row r="544" spans="1:7" ht="12" customHeight="1" x14ac:dyDescent="0.2">
      <c r="A544" s="19" t="s">
        <v>84</v>
      </c>
      <c r="B544" s="118"/>
      <c r="C544" s="119"/>
      <c r="D544" s="119"/>
      <c r="E544" s="119"/>
      <c r="F544" s="119"/>
      <c r="G544" s="119"/>
    </row>
    <row r="546" spans="1:7" ht="12" customHeight="1" x14ac:dyDescent="0.25">
      <c r="A546" s="16" t="s">
        <v>66</v>
      </c>
      <c r="B546" s="6">
        <v>3644</v>
      </c>
      <c r="C546" s="7"/>
      <c r="D546" s="7"/>
      <c r="E546" s="7"/>
      <c r="F546" s="29"/>
      <c r="G546" s="29"/>
    </row>
    <row r="547" spans="1:7" ht="12" customHeight="1" x14ac:dyDescent="0.2">
      <c r="A547" s="17" t="s">
        <v>67</v>
      </c>
      <c r="B547" s="2" t="s">
        <v>178</v>
      </c>
      <c r="C547" s="41" t="s">
        <v>69</v>
      </c>
      <c r="D547" s="42"/>
      <c r="F547" s="41" t="s">
        <v>70</v>
      </c>
      <c r="G547" s="42"/>
    </row>
    <row r="548" spans="1:7" ht="12" customHeight="1" x14ac:dyDescent="0.2">
      <c r="A548" s="17"/>
      <c r="C548" s="8" t="s">
        <v>71</v>
      </c>
      <c r="D548" s="8" t="s">
        <v>72</v>
      </c>
      <c r="F548" s="8" t="s">
        <v>73</v>
      </c>
      <c r="G548" s="8" t="s">
        <v>74</v>
      </c>
    </row>
    <row r="549" spans="1:7" ht="12" customHeight="1" x14ac:dyDescent="0.2">
      <c r="A549" s="17"/>
      <c r="B549" s="14" t="s">
        <v>29</v>
      </c>
      <c r="C549" s="20">
        <v>19.771000000000001</v>
      </c>
      <c r="D549" s="21">
        <f>C549*C$4</f>
        <v>731.52700000000004</v>
      </c>
      <c r="E549" s="9"/>
      <c r="F549" s="22">
        <v>0.47</v>
      </c>
      <c r="G549" s="26">
        <f>F549*C$4</f>
        <v>17.39</v>
      </c>
    </row>
    <row r="550" spans="1:7" ht="12" customHeight="1" x14ac:dyDescent="0.2">
      <c r="A550" s="17"/>
      <c r="B550" s="14" t="s">
        <v>30</v>
      </c>
      <c r="C550" s="20">
        <v>19.771000000000001</v>
      </c>
      <c r="D550" s="21">
        <f>C550*C$5</f>
        <v>771.06900000000007</v>
      </c>
      <c r="E550" s="9"/>
      <c r="F550" s="22">
        <v>0.47</v>
      </c>
      <c r="G550" s="26">
        <f>F550*C$5</f>
        <v>18.329999999999998</v>
      </c>
    </row>
    <row r="551" spans="1:7" ht="12" customHeight="1" x14ac:dyDescent="0.2">
      <c r="A551" s="17"/>
      <c r="B551" s="14" t="s">
        <v>31</v>
      </c>
      <c r="C551" s="20">
        <v>19.771000000000001</v>
      </c>
      <c r="D551" s="21">
        <f>C551*C$6</f>
        <v>771.06900000000007</v>
      </c>
      <c r="E551" s="9"/>
      <c r="F551" s="22">
        <v>0.47</v>
      </c>
      <c r="G551" s="26">
        <f>F551*C$6</f>
        <v>18.329999999999998</v>
      </c>
    </row>
    <row r="552" spans="1:7" ht="12" customHeight="1" x14ac:dyDescent="0.2">
      <c r="A552" s="17"/>
      <c r="B552" s="14" t="s">
        <v>32</v>
      </c>
      <c r="C552" s="20">
        <v>19.771000000000001</v>
      </c>
      <c r="D552" s="21">
        <f>C552*C$7</f>
        <v>771.06900000000007</v>
      </c>
      <c r="E552" s="9"/>
      <c r="F552" s="22">
        <v>0.47</v>
      </c>
      <c r="G552" s="26">
        <f>F552*C$7</f>
        <v>18.329999999999998</v>
      </c>
    </row>
    <row r="553" spans="1:7" ht="12" customHeight="1" x14ac:dyDescent="0.2">
      <c r="A553" s="17"/>
      <c r="B553" s="14" t="s">
        <v>33</v>
      </c>
      <c r="C553" s="20">
        <v>19.771000000000001</v>
      </c>
      <c r="D553" s="21">
        <f>C553*C$8</f>
        <v>771.06900000000007</v>
      </c>
      <c r="E553" s="9"/>
      <c r="F553" s="22">
        <v>0.47</v>
      </c>
      <c r="G553" s="26">
        <f>F553*C$8</f>
        <v>18.329999999999998</v>
      </c>
    </row>
    <row r="554" spans="1:7" ht="12" customHeight="1" x14ac:dyDescent="0.2">
      <c r="A554" s="17"/>
      <c r="B554" s="15" t="s">
        <v>76</v>
      </c>
      <c r="C554" s="23"/>
      <c r="D554" s="24">
        <f>SUM(D549:D553)</f>
        <v>3815.8029999999999</v>
      </c>
      <c r="E554" s="9"/>
      <c r="F554" s="25"/>
      <c r="G554" s="27">
        <f>SUM(G549:G553)</f>
        <v>90.71</v>
      </c>
    </row>
    <row r="555" spans="1:7" ht="21" customHeight="1" x14ac:dyDescent="0.2">
      <c r="A555" s="18" t="s">
        <v>77</v>
      </c>
      <c r="B555" s="122" t="s">
        <v>246</v>
      </c>
      <c r="C555" s="122"/>
      <c r="D555" s="122"/>
      <c r="E555" s="122"/>
      <c r="F555" s="122"/>
      <c r="G555" s="122"/>
    </row>
    <row r="556" spans="1:7" ht="12" customHeight="1" x14ac:dyDescent="0.2">
      <c r="A556" s="18" t="s">
        <v>79</v>
      </c>
      <c r="B556" s="118"/>
      <c r="C556" s="119"/>
      <c r="D556" s="119"/>
      <c r="E556" s="119"/>
      <c r="F556" s="119"/>
      <c r="G556" s="119"/>
    </row>
    <row r="557" spans="1:7" ht="12" customHeight="1" x14ac:dyDescent="0.2">
      <c r="A557" s="30" t="s">
        <v>80</v>
      </c>
      <c r="B557" s="122" t="s">
        <v>142</v>
      </c>
      <c r="C557" s="122"/>
      <c r="D557" s="122"/>
      <c r="E557" s="122"/>
      <c r="F557" s="122"/>
      <c r="G557" s="122"/>
    </row>
    <row r="558" spans="1:7" ht="12" customHeight="1" x14ac:dyDescent="0.2">
      <c r="A558" s="30" t="s">
        <v>82</v>
      </c>
      <c r="B558" s="116" t="s">
        <v>228</v>
      </c>
      <c r="C558" s="117"/>
      <c r="D558" s="117"/>
      <c r="E558" s="117"/>
      <c r="F558" s="117"/>
      <c r="G558" s="117"/>
    </row>
    <row r="559" spans="1:7" ht="12" customHeight="1" x14ac:dyDescent="0.2">
      <c r="A559" s="19" t="s">
        <v>84</v>
      </c>
      <c r="B559" s="118"/>
      <c r="C559" s="119"/>
      <c r="D559" s="119"/>
      <c r="E559" s="119"/>
      <c r="F559" s="119"/>
      <c r="G559" s="119"/>
    </row>
    <row r="561" spans="1:7" ht="12" customHeight="1" x14ac:dyDescent="0.25">
      <c r="A561" s="16" t="s">
        <v>66</v>
      </c>
      <c r="B561" s="6">
        <v>3652</v>
      </c>
      <c r="C561" s="7"/>
      <c r="D561" s="7"/>
      <c r="E561" s="7"/>
      <c r="F561" s="29"/>
      <c r="G561" s="29"/>
    </row>
    <row r="562" spans="1:7" ht="12" customHeight="1" x14ac:dyDescent="0.2">
      <c r="A562" s="17" t="s">
        <v>67</v>
      </c>
      <c r="B562" s="2" t="s">
        <v>179</v>
      </c>
      <c r="C562" s="41" t="s">
        <v>69</v>
      </c>
      <c r="D562" s="42"/>
      <c r="F562" s="41" t="s">
        <v>70</v>
      </c>
      <c r="G562" s="42"/>
    </row>
    <row r="563" spans="1:7" ht="12" customHeight="1" x14ac:dyDescent="0.2">
      <c r="A563" s="17"/>
      <c r="C563" s="8" t="s">
        <v>71</v>
      </c>
      <c r="D563" s="8" t="s">
        <v>72</v>
      </c>
      <c r="F563" s="8" t="s">
        <v>73</v>
      </c>
      <c r="G563" s="8" t="s">
        <v>74</v>
      </c>
    </row>
    <row r="564" spans="1:7" ht="12" customHeight="1" x14ac:dyDescent="0.2">
      <c r="A564" s="17"/>
      <c r="B564" s="14" t="s">
        <v>29</v>
      </c>
      <c r="C564" s="20">
        <v>39.631</v>
      </c>
      <c r="D564" s="21">
        <f>C564*C$4</f>
        <v>1466.347</v>
      </c>
      <c r="E564" s="9"/>
      <c r="F564" s="22">
        <v>1.33</v>
      </c>
      <c r="G564" s="26">
        <f>F564*C$4</f>
        <v>49.21</v>
      </c>
    </row>
    <row r="565" spans="1:7" ht="12" customHeight="1" x14ac:dyDescent="0.2">
      <c r="A565" s="17"/>
      <c r="B565" s="14" t="s">
        <v>30</v>
      </c>
      <c r="C565" s="20">
        <v>48.869</v>
      </c>
      <c r="D565" s="21">
        <f>C565*C$5</f>
        <v>1905.8910000000001</v>
      </c>
      <c r="E565" s="9"/>
      <c r="F565" s="22">
        <v>1.55</v>
      </c>
      <c r="G565" s="26">
        <f>F565*C$5</f>
        <v>60.45</v>
      </c>
    </row>
    <row r="566" spans="1:7" ht="12" customHeight="1" x14ac:dyDescent="0.2">
      <c r="A566" s="17"/>
      <c r="B566" s="14" t="s">
        <v>31</v>
      </c>
      <c r="C566" s="20">
        <v>36.003999999999998</v>
      </c>
      <c r="D566" s="21">
        <f>C566*C$6</f>
        <v>1404.1559999999999</v>
      </c>
      <c r="E566" s="9"/>
      <c r="F566" s="22">
        <v>1.08</v>
      </c>
      <c r="G566" s="26">
        <f>F566*C$6</f>
        <v>42.120000000000005</v>
      </c>
    </row>
    <row r="567" spans="1:7" ht="12" customHeight="1" x14ac:dyDescent="0.2">
      <c r="A567" s="17"/>
      <c r="B567" s="14" t="s">
        <v>32</v>
      </c>
      <c r="C567" s="20">
        <v>36.003999999999998</v>
      </c>
      <c r="D567" s="21">
        <f>C567*C$7</f>
        <v>1404.1559999999999</v>
      </c>
      <c r="E567" s="9"/>
      <c r="F567" s="22">
        <v>1.08</v>
      </c>
      <c r="G567" s="26">
        <f>F567*C$7</f>
        <v>42.120000000000005</v>
      </c>
    </row>
    <row r="568" spans="1:7" ht="12" customHeight="1" x14ac:dyDescent="0.2">
      <c r="A568" s="17"/>
      <c r="B568" s="14" t="s">
        <v>33</v>
      </c>
      <c r="C568" s="20">
        <v>26.766999999999999</v>
      </c>
      <c r="D568" s="21">
        <f>C568*C$8</f>
        <v>1043.913</v>
      </c>
      <c r="E568" s="9"/>
      <c r="F568" s="22">
        <v>0.87</v>
      </c>
      <c r="G568" s="26">
        <f>F568*C$8</f>
        <v>33.93</v>
      </c>
    </row>
    <row r="569" spans="1:7" ht="12" customHeight="1" x14ac:dyDescent="0.2">
      <c r="A569" s="17"/>
      <c r="B569" s="15" t="s">
        <v>76</v>
      </c>
      <c r="C569" s="23"/>
      <c r="D569" s="24">
        <f>SUM(D564:D568)</f>
        <v>7224.4629999999997</v>
      </c>
      <c r="E569" s="9"/>
      <c r="F569" s="25"/>
      <c r="G569" s="27">
        <f>SUM(G564:G568)</f>
        <v>227.83</v>
      </c>
    </row>
    <row r="570" spans="1:7" ht="46.5" customHeight="1" x14ac:dyDescent="0.2">
      <c r="A570" s="18" t="s">
        <v>77</v>
      </c>
      <c r="B570" s="122" t="s">
        <v>256</v>
      </c>
      <c r="C570" s="122"/>
      <c r="D570" s="122"/>
      <c r="E570" s="122"/>
      <c r="F570" s="122"/>
      <c r="G570" s="122"/>
    </row>
    <row r="571" spans="1:7" ht="12" customHeight="1" x14ac:dyDescent="0.2">
      <c r="A571" s="18" t="s">
        <v>79</v>
      </c>
      <c r="B571" s="118"/>
      <c r="C571" s="119"/>
      <c r="D571" s="119"/>
      <c r="E571" s="119"/>
      <c r="F571" s="119"/>
      <c r="G571" s="119"/>
    </row>
    <row r="572" spans="1:7" ht="12" customHeight="1" x14ac:dyDescent="0.2">
      <c r="A572" s="30" t="s">
        <v>80</v>
      </c>
      <c r="B572" s="122" t="s">
        <v>142</v>
      </c>
      <c r="C572" s="122"/>
      <c r="D572" s="122"/>
      <c r="E572" s="122"/>
      <c r="F572" s="122"/>
      <c r="G572" s="122"/>
    </row>
    <row r="573" spans="1:7" ht="12" customHeight="1" x14ac:dyDescent="0.2">
      <c r="A573" s="30" t="s">
        <v>82</v>
      </c>
      <c r="B573" s="116" t="s">
        <v>228</v>
      </c>
      <c r="C573" s="117"/>
      <c r="D573" s="117"/>
      <c r="E573" s="117"/>
      <c r="F573" s="117"/>
      <c r="G573" s="117"/>
    </row>
    <row r="574" spans="1:7" ht="12" customHeight="1" x14ac:dyDescent="0.2">
      <c r="A574" s="19" t="s">
        <v>84</v>
      </c>
      <c r="B574" s="118"/>
      <c r="C574" s="119"/>
      <c r="D574" s="119"/>
      <c r="E574" s="119"/>
      <c r="F574" s="119"/>
      <c r="G574" s="119"/>
    </row>
    <row r="575" spans="1:7" ht="12" customHeight="1" x14ac:dyDescent="0.2">
      <c r="A575" s="12"/>
    </row>
    <row r="576" spans="1:7" ht="12" customHeight="1" x14ac:dyDescent="0.25">
      <c r="A576" s="16" t="s">
        <v>66</v>
      </c>
      <c r="B576" s="6">
        <v>3657</v>
      </c>
      <c r="C576" s="7"/>
      <c r="D576" s="7"/>
      <c r="E576" s="7"/>
      <c r="F576" s="29"/>
      <c r="G576" s="29"/>
    </row>
    <row r="577" spans="1:7" ht="12" customHeight="1" x14ac:dyDescent="0.2">
      <c r="A577" s="17" t="s">
        <v>67</v>
      </c>
      <c r="B577" s="2" t="s">
        <v>180</v>
      </c>
      <c r="C577" s="41" t="s">
        <v>69</v>
      </c>
      <c r="D577" s="42"/>
      <c r="F577" s="41" t="s">
        <v>70</v>
      </c>
      <c r="G577" s="42"/>
    </row>
    <row r="578" spans="1:7" ht="12" customHeight="1" x14ac:dyDescent="0.2">
      <c r="A578" s="17"/>
      <c r="C578" s="8" t="s">
        <v>71</v>
      </c>
      <c r="D578" s="8" t="s">
        <v>72</v>
      </c>
      <c r="F578" s="8" t="s">
        <v>73</v>
      </c>
      <c r="G578" s="8" t="s">
        <v>74</v>
      </c>
    </row>
    <row r="579" spans="1:7" ht="12" customHeight="1" x14ac:dyDescent="0.2">
      <c r="A579" s="17"/>
      <c r="B579" s="14" t="s">
        <v>29</v>
      </c>
      <c r="C579" s="20">
        <v>52.548999999999999</v>
      </c>
      <c r="D579" s="21">
        <f>C579*C$4</f>
        <v>1944.3129999999999</v>
      </c>
      <c r="E579" s="9"/>
      <c r="F579" s="22">
        <v>1.35</v>
      </c>
      <c r="G579" s="26">
        <f>F579*C$4</f>
        <v>49.95</v>
      </c>
    </row>
    <row r="580" spans="1:7" ht="12" customHeight="1" x14ac:dyDescent="0.2">
      <c r="A580" s="17"/>
      <c r="B580" s="14" t="s">
        <v>30</v>
      </c>
      <c r="C580" s="20">
        <v>69.260999999999996</v>
      </c>
      <c r="D580" s="21">
        <f>C580*C$5</f>
        <v>2701.1789999999996</v>
      </c>
      <c r="E580" s="9"/>
      <c r="F580" s="22">
        <v>1.7</v>
      </c>
      <c r="G580" s="26">
        <f>F580*C$5</f>
        <v>66.3</v>
      </c>
    </row>
    <row r="581" spans="1:7" ht="12" customHeight="1" x14ac:dyDescent="0.2">
      <c r="A581" s="17"/>
      <c r="B581" s="14" t="s">
        <v>31</v>
      </c>
      <c r="C581" s="20">
        <v>52.548999999999999</v>
      </c>
      <c r="D581" s="21">
        <f>C581*C$6</f>
        <v>2049.4110000000001</v>
      </c>
      <c r="E581" s="9"/>
      <c r="F581" s="22">
        <v>1.35</v>
      </c>
      <c r="G581" s="26">
        <f>F581*C$6</f>
        <v>52.650000000000006</v>
      </c>
    </row>
    <row r="582" spans="1:7" ht="12" customHeight="1" x14ac:dyDescent="0.2">
      <c r="A582" s="17"/>
      <c r="B582" s="14" t="s">
        <v>32</v>
      </c>
      <c r="C582" s="20">
        <v>52.548999999999999</v>
      </c>
      <c r="D582" s="21">
        <f>C582*C$7</f>
        <v>2049.4110000000001</v>
      </c>
      <c r="E582" s="9"/>
      <c r="F582" s="22">
        <v>1.35</v>
      </c>
      <c r="G582" s="26">
        <f>F582*C$7</f>
        <v>52.650000000000006</v>
      </c>
    </row>
    <row r="583" spans="1:7" ht="12" customHeight="1" x14ac:dyDescent="0.2">
      <c r="A583" s="17"/>
      <c r="B583" s="14" t="s">
        <v>33</v>
      </c>
      <c r="C583" s="20">
        <v>69.260999999999996</v>
      </c>
      <c r="D583" s="21">
        <f>C583*C$8</f>
        <v>2701.1789999999996</v>
      </c>
      <c r="E583" s="9"/>
      <c r="F583" s="22">
        <v>1.7</v>
      </c>
      <c r="G583" s="26">
        <f>F583*C$8</f>
        <v>66.3</v>
      </c>
    </row>
    <row r="584" spans="1:7" ht="12" customHeight="1" x14ac:dyDescent="0.2">
      <c r="A584" s="17"/>
      <c r="B584" s="15" t="s">
        <v>76</v>
      </c>
      <c r="C584" s="23"/>
      <c r="D584" s="24">
        <f>SUM(D579:D583)</f>
        <v>11445.492999999999</v>
      </c>
      <c r="E584" s="9"/>
      <c r="F584" s="25"/>
      <c r="G584" s="27">
        <f>SUM(G579:G583)</f>
        <v>287.85000000000002</v>
      </c>
    </row>
    <row r="585" spans="1:7" ht="12" customHeight="1" x14ac:dyDescent="0.2">
      <c r="A585" s="18" t="s">
        <v>77</v>
      </c>
      <c r="B585" s="122" t="s">
        <v>246</v>
      </c>
      <c r="C585" s="122"/>
      <c r="D585" s="122"/>
      <c r="E585" s="122"/>
      <c r="F585" s="122"/>
      <c r="G585" s="122"/>
    </row>
    <row r="586" spans="1:7" ht="12" customHeight="1" x14ac:dyDescent="0.2">
      <c r="A586" s="18" t="s">
        <v>79</v>
      </c>
      <c r="B586" s="118"/>
      <c r="C586" s="119"/>
      <c r="D586" s="119"/>
      <c r="E586" s="119"/>
      <c r="F586" s="119"/>
      <c r="G586" s="119"/>
    </row>
    <row r="587" spans="1:7" ht="12" customHeight="1" x14ac:dyDescent="0.2">
      <c r="A587" s="30" t="s">
        <v>80</v>
      </c>
      <c r="B587" s="122" t="s">
        <v>142</v>
      </c>
      <c r="C587" s="122"/>
      <c r="D587" s="122"/>
      <c r="E587" s="122"/>
      <c r="F587" s="122"/>
      <c r="G587" s="122"/>
    </row>
    <row r="588" spans="1:7" ht="12" customHeight="1" x14ac:dyDescent="0.2">
      <c r="A588" s="30" t="s">
        <v>82</v>
      </c>
      <c r="B588" s="116" t="s">
        <v>228</v>
      </c>
      <c r="C588" s="117"/>
      <c r="D588" s="117"/>
      <c r="E588" s="117"/>
      <c r="F588" s="117"/>
      <c r="G588" s="117"/>
    </row>
    <row r="589" spans="1:7" ht="12" customHeight="1" x14ac:dyDescent="0.2">
      <c r="A589" s="19" t="s">
        <v>84</v>
      </c>
      <c r="B589" s="118"/>
      <c r="C589" s="119"/>
      <c r="D589" s="119"/>
      <c r="E589" s="119"/>
      <c r="F589" s="119"/>
      <c r="G589" s="119"/>
    </row>
    <row r="590" spans="1:7" ht="12" customHeight="1" x14ac:dyDescent="0.2">
      <c r="A590" s="12"/>
    </row>
    <row r="591" spans="1:7" ht="12" customHeight="1" x14ac:dyDescent="0.25">
      <c r="A591" s="16" t="s">
        <v>66</v>
      </c>
      <c r="B591" s="6">
        <v>3658</v>
      </c>
      <c r="C591" s="7"/>
      <c r="D591" s="7"/>
      <c r="E591" s="7"/>
      <c r="F591" s="29"/>
      <c r="G591" s="29"/>
    </row>
    <row r="592" spans="1:7" ht="12" customHeight="1" x14ac:dyDescent="0.2">
      <c r="A592" s="17" t="s">
        <v>67</v>
      </c>
      <c r="B592" s="2" t="s">
        <v>181</v>
      </c>
      <c r="C592" s="41" t="s">
        <v>69</v>
      </c>
      <c r="D592" s="42"/>
      <c r="F592" s="41" t="s">
        <v>70</v>
      </c>
      <c r="G592" s="42"/>
    </row>
    <row r="593" spans="1:7" ht="12" customHeight="1" x14ac:dyDescent="0.2">
      <c r="A593" s="17"/>
      <c r="C593" s="8" t="s">
        <v>71</v>
      </c>
      <c r="D593" s="8" t="s">
        <v>72</v>
      </c>
      <c r="F593" s="8" t="s">
        <v>73</v>
      </c>
      <c r="G593" s="8" t="s">
        <v>74</v>
      </c>
    </row>
    <row r="594" spans="1:7" ht="12" customHeight="1" x14ac:dyDescent="0.2">
      <c r="A594" s="17"/>
      <c r="B594" s="14" t="s">
        <v>29</v>
      </c>
      <c r="C594" s="20">
        <v>27.686</v>
      </c>
      <c r="D594" s="21">
        <f>C594*C$4</f>
        <v>1024.3820000000001</v>
      </c>
      <c r="E594" s="9"/>
      <c r="F594" s="22">
        <v>0.7</v>
      </c>
      <c r="G594" s="26">
        <f>F594*C$4</f>
        <v>25.9</v>
      </c>
    </row>
    <row r="595" spans="1:7" ht="12" customHeight="1" x14ac:dyDescent="0.2">
      <c r="A595" s="17"/>
      <c r="B595" s="14" t="s">
        <v>30</v>
      </c>
      <c r="C595" s="20">
        <v>44.637999999999998</v>
      </c>
      <c r="D595" s="21">
        <f>C595*C$5</f>
        <v>1740.8819999999998</v>
      </c>
      <c r="E595" s="9"/>
      <c r="F595" s="22">
        <v>1.07</v>
      </c>
      <c r="G595" s="26">
        <f>F595*C$5</f>
        <v>41.730000000000004</v>
      </c>
    </row>
    <row r="596" spans="1:7" ht="12" customHeight="1" x14ac:dyDescent="0.2">
      <c r="A596" s="17"/>
      <c r="B596" s="14" t="s">
        <v>31</v>
      </c>
      <c r="C596" s="20">
        <v>44.637999999999998</v>
      </c>
      <c r="D596" s="21">
        <f>C596*C$6</f>
        <v>1740.8819999999998</v>
      </c>
      <c r="E596" s="9"/>
      <c r="F596" s="22">
        <v>1.07</v>
      </c>
      <c r="G596" s="26">
        <f>F596*C$6</f>
        <v>41.730000000000004</v>
      </c>
    </row>
    <row r="597" spans="1:7" ht="12" customHeight="1" x14ac:dyDescent="0.2">
      <c r="A597" s="17"/>
      <c r="B597" s="14" t="s">
        <v>32</v>
      </c>
      <c r="C597" s="20">
        <v>27.686</v>
      </c>
      <c r="D597" s="21">
        <f>C597*C$7</f>
        <v>1079.7539999999999</v>
      </c>
      <c r="E597" s="9"/>
      <c r="F597" s="22">
        <v>0.7</v>
      </c>
      <c r="G597" s="26">
        <f>F597*C$7</f>
        <v>27.299999999999997</v>
      </c>
    </row>
    <row r="598" spans="1:7" ht="12" customHeight="1" x14ac:dyDescent="0.2">
      <c r="A598" s="17"/>
      <c r="B598" s="14" t="s">
        <v>33</v>
      </c>
      <c r="C598" s="20">
        <v>44.637999999999998</v>
      </c>
      <c r="D598" s="21">
        <f>C598*C$8</f>
        <v>1740.8819999999998</v>
      </c>
      <c r="E598" s="9"/>
      <c r="F598" s="22">
        <v>1.07</v>
      </c>
      <c r="G598" s="26">
        <f>F598*C$8</f>
        <v>41.730000000000004</v>
      </c>
    </row>
    <row r="599" spans="1:7" ht="12" customHeight="1" x14ac:dyDescent="0.2">
      <c r="A599" s="17"/>
      <c r="B599" s="15" t="s">
        <v>76</v>
      </c>
      <c r="C599" s="23"/>
      <c r="D599" s="24">
        <f>SUM(D594:D598)</f>
        <v>7326.7819999999992</v>
      </c>
      <c r="E599" s="9"/>
      <c r="F599" s="25"/>
      <c r="G599" s="27">
        <f>SUM(G594:G598)</f>
        <v>178.39</v>
      </c>
    </row>
    <row r="600" spans="1:7" ht="12" customHeight="1" x14ac:dyDescent="0.2">
      <c r="A600" s="18" t="s">
        <v>77</v>
      </c>
      <c r="B600" s="122" t="s">
        <v>246</v>
      </c>
      <c r="C600" s="122"/>
      <c r="D600" s="122"/>
      <c r="E600" s="122"/>
      <c r="F600" s="122"/>
      <c r="G600" s="122"/>
    </row>
    <row r="601" spans="1:7" ht="12" customHeight="1" x14ac:dyDescent="0.2">
      <c r="A601" s="18" t="s">
        <v>79</v>
      </c>
      <c r="B601" s="118"/>
      <c r="C601" s="119"/>
      <c r="D601" s="119"/>
      <c r="E601" s="119"/>
      <c r="F601" s="119"/>
      <c r="G601" s="119"/>
    </row>
    <row r="602" spans="1:7" ht="12" customHeight="1" x14ac:dyDescent="0.2">
      <c r="A602" s="30" t="s">
        <v>80</v>
      </c>
      <c r="B602" s="122" t="s">
        <v>142</v>
      </c>
      <c r="C602" s="122"/>
      <c r="D602" s="122"/>
      <c r="E602" s="122"/>
      <c r="F602" s="122"/>
      <c r="G602" s="122"/>
    </row>
    <row r="603" spans="1:7" ht="12" customHeight="1" x14ac:dyDescent="0.2">
      <c r="A603" s="30" t="s">
        <v>82</v>
      </c>
      <c r="B603" s="116" t="s">
        <v>228</v>
      </c>
      <c r="C603" s="117"/>
      <c r="D603" s="117"/>
      <c r="E603" s="117"/>
      <c r="F603" s="117"/>
      <c r="G603" s="117"/>
    </row>
    <row r="604" spans="1:7" ht="12" customHeight="1" x14ac:dyDescent="0.2">
      <c r="A604" s="19" t="s">
        <v>84</v>
      </c>
      <c r="B604" s="118"/>
      <c r="C604" s="119"/>
      <c r="D604" s="119"/>
      <c r="E604" s="119"/>
      <c r="F604" s="119"/>
      <c r="G604" s="119"/>
    </row>
    <row r="605" spans="1:7" ht="12" customHeight="1" x14ac:dyDescent="0.2">
      <c r="A605" s="12"/>
    </row>
    <row r="606" spans="1:7" ht="12" customHeight="1" x14ac:dyDescent="0.25">
      <c r="A606" s="16" t="s">
        <v>66</v>
      </c>
      <c r="B606" s="6">
        <v>3659</v>
      </c>
      <c r="C606" s="7"/>
      <c r="D606" s="7"/>
      <c r="E606" s="7"/>
      <c r="F606" s="29"/>
      <c r="G606" s="29"/>
    </row>
    <row r="607" spans="1:7" ht="12" customHeight="1" x14ac:dyDescent="0.2">
      <c r="A607" s="17" t="s">
        <v>67</v>
      </c>
      <c r="B607" s="2" t="s">
        <v>182</v>
      </c>
      <c r="C607" s="41" t="s">
        <v>69</v>
      </c>
      <c r="D607" s="42"/>
      <c r="F607" s="41" t="s">
        <v>70</v>
      </c>
      <c r="G607" s="42"/>
    </row>
    <row r="608" spans="1:7" ht="12" customHeight="1" x14ac:dyDescent="0.2">
      <c r="A608" s="17"/>
      <c r="C608" s="8" t="s">
        <v>71</v>
      </c>
      <c r="D608" s="8" t="s">
        <v>72</v>
      </c>
      <c r="F608" s="8" t="s">
        <v>73</v>
      </c>
      <c r="G608" s="8" t="s">
        <v>74</v>
      </c>
    </row>
    <row r="609" spans="1:7" ht="12" customHeight="1" x14ac:dyDescent="0.2">
      <c r="A609" s="17"/>
      <c r="B609" s="14" t="s">
        <v>29</v>
      </c>
      <c r="C609" s="20">
        <v>60.072000000000003</v>
      </c>
      <c r="D609" s="21">
        <f>C609*C$4</f>
        <v>2222.6640000000002</v>
      </c>
      <c r="E609" s="9"/>
      <c r="F609" s="22">
        <v>1.88</v>
      </c>
      <c r="G609" s="26">
        <f>F609*C$4</f>
        <v>69.56</v>
      </c>
    </row>
    <row r="610" spans="1:7" ht="12" customHeight="1" x14ac:dyDescent="0.2">
      <c r="A610" s="17"/>
      <c r="B610" s="14" t="s">
        <v>30</v>
      </c>
      <c r="C610" s="20">
        <v>65.183999999999997</v>
      </c>
      <c r="D610" s="21">
        <f>C610*C$5</f>
        <v>2542.1759999999999</v>
      </c>
      <c r="E610" s="9"/>
      <c r="F610" s="22">
        <v>2.0699999999999998</v>
      </c>
      <c r="G610" s="26">
        <f>F610*C$5</f>
        <v>80.72999999999999</v>
      </c>
    </row>
    <row r="611" spans="1:7" ht="12" customHeight="1" x14ac:dyDescent="0.2">
      <c r="A611" s="17"/>
      <c r="B611" s="14" t="s">
        <v>31</v>
      </c>
      <c r="C611" s="20">
        <v>50.780999999999999</v>
      </c>
      <c r="D611" s="21">
        <f>C611*C$6</f>
        <v>1980.4590000000001</v>
      </c>
      <c r="E611" s="9"/>
      <c r="F611" s="22">
        <v>1.63</v>
      </c>
      <c r="G611" s="26">
        <f>F611*C$6</f>
        <v>63.569999999999993</v>
      </c>
    </row>
    <row r="612" spans="1:7" ht="12" customHeight="1" x14ac:dyDescent="0.2">
      <c r="A612" s="17"/>
      <c r="B612" s="14" t="s">
        <v>32</v>
      </c>
      <c r="C612" s="20">
        <v>50.780999999999999</v>
      </c>
      <c r="D612" s="21">
        <f>C612*C$7</f>
        <v>1980.4590000000001</v>
      </c>
      <c r="E612" s="9"/>
      <c r="F612" s="22">
        <v>1.63</v>
      </c>
      <c r="G612" s="26">
        <f>F612*C$7</f>
        <v>63.569999999999993</v>
      </c>
    </row>
    <row r="613" spans="1:7" ht="12" customHeight="1" x14ac:dyDescent="0.2">
      <c r="A613" s="17"/>
      <c r="B613" s="14" t="s">
        <v>33</v>
      </c>
      <c r="C613" s="20">
        <v>50.780999999999999</v>
      </c>
      <c r="D613" s="21">
        <f>C613*C$8</f>
        <v>1980.4590000000001</v>
      </c>
      <c r="E613" s="9"/>
      <c r="F613" s="22">
        <v>1.63</v>
      </c>
      <c r="G613" s="26">
        <f>F613*C$8</f>
        <v>63.569999999999993</v>
      </c>
    </row>
    <row r="614" spans="1:7" ht="12" customHeight="1" x14ac:dyDescent="0.2">
      <c r="A614" s="17"/>
      <c r="B614" s="15" t="s">
        <v>76</v>
      </c>
      <c r="C614" s="23"/>
      <c r="D614" s="24">
        <f>SUM(D609:D613)</f>
        <v>10706.217000000001</v>
      </c>
      <c r="E614" s="9"/>
      <c r="F614" s="25"/>
      <c r="G614" s="27">
        <f>SUM(G609:G613)</f>
        <v>340.99999999999994</v>
      </c>
    </row>
    <row r="615" spans="1:7" ht="40.5" customHeight="1" x14ac:dyDescent="0.2">
      <c r="A615" s="18" t="s">
        <v>77</v>
      </c>
      <c r="B615" s="122" t="s">
        <v>257</v>
      </c>
      <c r="C615" s="122"/>
      <c r="D615" s="122"/>
      <c r="E615" s="122"/>
      <c r="F615" s="122"/>
      <c r="G615" s="122"/>
    </row>
    <row r="616" spans="1:7" ht="12" customHeight="1" x14ac:dyDescent="0.2">
      <c r="A616" s="18" t="s">
        <v>79</v>
      </c>
      <c r="B616" s="118"/>
      <c r="C616" s="119"/>
      <c r="D616" s="119"/>
      <c r="E616" s="119"/>
      <c r="F616" s="119"/>
      <c r="G616" s="119"/>
    </row>
    <row r="617" spans="1:7" ht="12" customHeight="1" x14ac:dyDescent="0.2">
      <c r="A617" s="30" t="s">
        <v>80</v>
      </c>
      <c r="B617" s="122" t="s">
        <v>142</v>
      </c>
      <c r="C617" s="122"/>
      <c r="D617" s="122"/>
      <c r="E617" s="122"/>
      <c r="F617" s="122"/>
      <c r="G617" s="122"/>
    </row>
    <row r="618" spans="1:7" ht="12" customHeight="1" x14ac:dyDescent="0.2">
      <c r="A618" s="30" t="s">
        <v>82</v>
      </c>
      <c r="B618" s="116" t="s">
        <v>228</v>
      </c>
      <c r="C618" s="117"/>
      <c r="D618" s="117"/>
      <c r="E618" s="117"/>
      <c r="F618" s="117"/>
      <c r="G618" s="117"/>
    </row>
    <row r="619" spans="1:7" ht="12" customHeight="1" x14ac:dyDescent="0.2">
      <c r="A619" s="19" t="s">
        <v>84</v>
      </c>
      <c r="B619" s="118"/>
      <c r="C619" s="119"/>
      <c r="D619" s="119"/>
      <c r="E619" s="119"/>
      <c r="F619" s="119"/>
      <c r="G619" s="119"/>
    </row>
    <row r="620" spans="1:7" ht="12" customHeight="1" x14ac:dyDescent="0.2">
      <c r="A620" s="12"/>
    </row>
    <row r="621" spans="1:7" ht="12" customHeight="1" x14ac:dyDescent="0.25">
      <c r="A621" s="16" t="s">
        <v>66</v>
      </c>
      <c r="B621" s="6">
        <v>3674</v>
      </c>
      <c r="C621" s="7"/>
      <c r="D621" s="7"/>
      <c r="E621" s="7"/>
      <c r="F621" s="29"/>
      <c r="G621" s="29"/>
    </row>
    <row r="622" spans="1:7" ht="12" customHeight="1" x14ac:dyDescent="0.2">
      <c r="A622" s="17" t="s">
        <v>67</v>
      </c>
      <c r="B622" s="2" t="s">
        <v>183</v>
      </c>
      <c r="C622" s="41" t="s">
        <v>69</v>
      </c>
      <c r="D622" s="42"/>
      <c r="F622" s="41" t="s">
        <v>70</v>
      </c>
      <c r="G622" s="42"/>
    </row>
    <row r="623" spans="1:7" ht="12" customHeight="1" x14ac:dyDescent="0.2">
      <c r="A623" s="17"/>
      <c r="C623" s="8" t="s">
        <v>71</v>
      </c>
      <c r="D623" s="8" t="s">
        <v>72</v>
      </c>
      <c r="F623" s="8" t="s">
        <v>73</v>
      </c>
      <c r="G623" s="8" t="s">
        <v>74</v>
      </c>
    </row>
    <row r="624" spans="1:7" ht="12" customHeight="1" x14ac:dyDescent="0.2">
      <c r="A624" s="17"/>
      <c r="B624" s="14" t="s">
        <v>29</v>
      </c>
      <c r="C624" s="20">
        <v>56.698999999999998</v>
      </c>
      <c r="D624" s="21">
        <f>C624*C$4</f>
        <v>2097.8629999999998</v>
      </c>
      <c r="E624" s="9"/>
      <c r="F624" s="22">
        <v>1.3</v>
      </c>
      <c r="G624" s="26">
        <f>F624*C$4</f>
        <v>48.1</v>
      </c>
    </row>
    <row r="625" spans="1:7" ht="12" customHeight="1" x14ac:dyDescent="0.2">
      <c r="A625" s="17"/>
      <c r="B625" s="14" t="s">
        <v>30</v>
      </c>
      <c r="C625" s="20">
        <v>56.698999999999998</v>
      </c>
      <c r="D625" s="21">
        <f>C625*C$5</f>
        <v>2211.261</v>
      </c>
      <c r="E625" s="9"/>
      <c r="F625" s="22">
        <v>1.3</v>
      </c>
      <c r="G625" s="26">
        <f>F625*C$5</f>
        <v>50.7</v>
      </c>
    </row>
    <row r="626" spans="1:7" ht="12" customHeight="1" x14ac:dyDescent="0.2">
      <c r="A626" s="17"/>
      <c r="B626" s="14" t="s">
        <v>31</v>
      </c>
      <c r="C626" s="20">
        <v>56.698999999999998</v>
      </c>
      <c r="D626" s="21">
        <f>C626*C$6</f>
        <v>2211.261</v>
      </c>
      <c r="E626" s="9"/>
      <c r="F626" s="22">
        <v>1.3</v>
      </c>
      <c r="G626" s="26">
        <f>F626*C$6</f>
        <v>50.7</v>
      </c>
    </row>
    <row r="627" spans="1:7" ht="12" customHeight="1" x14ac:dyDescent="0.2">
      <c r="A627" s="17"/>
      <c r="B627" s="14" t="s">
        <v>32</v>
      </c>
      <c r="C627" s="20">
        <v>56.698999999999998</v>
      </c>
      <c r="D627" s="21">
        <f>C627*C$7</f>
        <v>2211.261</v>
      </c>
      <c r="E627" s="9"/>
      <c r="F627" s="22">
        <v>1.3</v>
      </c>
      <c r="G627" s="26">
        <f>F627*C$7</f>
        <v>50.7</v>
      </c>
    </row>
    <row r="628" spans="1:7" ht="12" customHeight="1" x14ac:dyDescent="0.2">
      <c r="A628" s="17"/>
      <c r="B628" s="14" t="s">
        <v>33</v>
      </c>
      <c r="C628" s="20">
        <v>56.698999999999998</v>
      </c>
      <c r="D628" s="21">
        <f>C628*C$8</f>
        <v>2211.261</v>
      </c>
      <c r="E628" s="9"/>
      <c r="F628" s="22">
        <v>1.3</v>
      </c>
      <c r="G628" s="26">
        <f>F628*C$8</f>
        <v>50.7</v>
      </c>
    </row>
    <row r="629" spans="1:7" ht="12" customHeight="1" x14ac:dyDescent="0.2">
      <c r="A629" s="17"/>
      <c r="B629" s="15" t="s">
        <v>76</v>
      </c>
      <c r="C629" s="23"/>
      <c r="D629" s="24">
        <f>SUM(D624:D628)</f>
        <v>10942.907000000001</v>
      </c>
      <c r="E629" s="9"/>
      <c r="F629" s="25"/>
      <c r="G629" s="27">
        <f>SUM(G624:G628)</f>
        <v>250.89999999999998</v>
      </c>
    </row>
    <row r="630" spans="1:7" ht="43.5" customHeight="1" x14ac:dyDescent="0.2">
      <c r="A630" s="18" t="s">
        <v>77</v>
      </c>
      <c r="B630" s="122" t="s">
        <v>254</v>
      </c>
      <c r="C630" s="122"/>
      <c r="D630" s="122"/>
      <c r="E630" s="122"/>
      <c r="F630" s="122"/>
      <c r="G630" s="122"/>
    </row>
    <row r="631" spans="1:7" ht="12" customHeight="1" x14ac:dyDescent="0.2">
      <c r="A631" s="18" t="s">
        <v>79</v>
      </c>
      <c r="B631" s="118"/>
      <c r="C631" s="119"/>
      <c r="D631" s="119"/>
      <c r="E631" s="119"/>
      <c r="F631" s="119"/>
      <c r="G631" s="119"/>
    </row>
    <row r="632" spans="1:7" ht="12" customHeight="1" x14ac:dyDescent="0.2">
      <c r="A632" s="30" t="s">
        <v>80</v>
      </c>
      <c r="B632" s="122" t="s">
        <v>142</v>
      </c>
      <c r="C632" s="122"/>
      <c r="D632" s="122"/>
      <c r="E632" s="122"/>
      <c r="F632" s="122"/>
      <c r="G632" s="122"/>
    </row>
    <row r="633" spans="1:7" ht="12" customHeight="1" x14ac:dyDescent="0.2">
      <c r="A633" s="30" t="s">
        <v>82</v>
      </c>
      <c r="B633" s="116" t="s">
        <v>228</v>
      </c>
      <c r="C633" s="117"/>
      <c r="D633" s="117"/>
      <c r="E633" s="117"/>
      <c r="F633" s="117"/>
      <c r="G633" s="117"/>
    </row>
    <row r="634" spans="1:7" ht="12" customHeight="1" x14ac:dyDescent="0.2">
      <c r="A634" s="19" t="s">
        <v>84</v>
      </c>
      <c r="B634" s="118"/>
      <c r="C634" s="119"/>
      <c r="D634" s="119"/>
      <c r="E634" s="119"/>
      <c r="F634" s="119"/>
      <c r="G634" s="119"/>
    </row>
    <row r="635" spans="1:7" ht="12" customHeight="1" x14ac:dyDescent="0.2">
      <c r="A635" s="12"/>
    </row>
    <row r="636" spans="1:7" ht="12" customHeight="1" x14ac:dyDescent="0.25">
      <c r="A636" s="16" t="s">
        <v>66</v>
      </c>
      <c r="B636" s="6">
        <v>3686</v>
      </c>
      <c r="C636" s="7"/>
      <c r="D636" s="7"/>
      <c r="E636" s="7"/>
      <c r="F636" s="29"/>
      <c r="G636" s="29"/>
    </row>
    <row r="637" spans="1:7" ht="12" customHeight="1" x14ac:dyDescent="0.2">
      <c r="A637" s="17" t="s">
        <v>67</v>
      </c>
      <c r="B637" s="2" t="s">
        <v>184</v>
      </c>
      <c r="C637" s="41" t="s">
        <v>69</v>
      </c>
      <c r="D637" s="42"/>
      <c r="F637" s="41" t="s">
        <v>70</v>
      </c>
      <c r="G637" s="42"/>
    </row>
    <row r="638" spans="1:7" ht="12" customHeight="1" x14ac:dyDescent="0.2">
      <c r="A638" s="17"/>
      <c r="C638" s="8" t="s">
        <v>71</v>
      </c>
      <c r="D638" s="8" t="s">
        <v>72</v>
      </c>
      <c r="F638" s="8" t="s">
        <v>73</v>
      </c>
      <c r="G638" s="8" t="s">
        <v>74</v>
      </c>
    </row>
    <row r="639" spans="1:7" ht="12" customHeight="1" x14ac:dyDescent="0.2">
      <c r="A639" s="17"/>
      <c r="B639" s="14" t="s">
        <v>29</v>
      </c>
      <c r="C639" s="20">
        <v>23.54</v>
      </c>
      <c r="D639" s="21">
        <f>C639*C$4</f>
        <v>870.98</v>
      </c>
      <c r="E639" s="9"/>
      <c r="F639" s="22">
        <v>0.62</v>
      </c>
      <c r="G639" s="26">
        <f>F639*C$4</f>
        <v>22.94</v>
      </c>
    </row>
    <row r="640" spans="1:7" ht="12" customHeight="1" x14ac:dyDescent="0.2">
      <c r="A640" s="17"/>
      <c r="B640" s="14" t="s">
        <v>30</v>
      </c>
      <c r="C640" s="20">
        <v>23.54</v>
      </c>
      <c r="D640" s="21">
        <f>C640*C$5</f>
        <v>918.06</v>
      </c>
      <c r="E640" s="9"/>
      <c r="F640" s="22">
        <v>0.62</v>
      </c>
      <c r="G640" s="26">
        <f>F640*C$5</f>
        <v>24.18</v>
      </c>
    </row>
    <row r="641" spans="1:7" ht="12" customHeight="1" x14ac:dyDescent="0.2">
      <c r="A641" s="17"/>
      <c r="B641" s="14" t="s">
        <v>31</v>
      </c>
      <c r="C641" s="20">
        <v>23.54</v>
      </c>
      <c r="D641" s="21">
        <f>C641*C$6</f>
        <v>918.06</v>
      </c>
      <c r="E641" s="9"/>
      <c r="F641" s="22">
        <v>0.62</v>
      </c>
      <c r="G641" s="26">
        <f>F641*C$6</f>
        <v>24.18</v>
      </c>
    </row>
    <row r="642" spans="1:7" ht="12" customHeight="1" x14ac:dyDescent="0.2">
      <c r="A642" s="17"/>
      <c r="B642" s="14" t="s">
        <v>32</v>
      </c>
      <c r="C642" s="20">
        <v>23.54</v>
      </c>
      <c r="D642" s="21">
        <f>C642*C$7</f>
        <v>918.06</v>
      </c>
      <c r="E642" s="9"/>
      <c r="F642" s="22">
        <v>0.62</v>
      </c>
      <c r="G642" s="26">
        <f>F642*C$7</f>
        <v>24.18</v>
      </c>
    </row>
    <row r="643" spans="1:7" ht="12" customHeight="1" x14ac:dyDescent="0.2">
      <c r="A643" s="17"/>
      <c r="B643" s="14" t="s">
        <v>33</v>
      </c>
      <c r="C643" s="20">
        <v>23.54</v>
      </c>
      <c r="D643" s="21">
        <f>C643*C$8</f>
        <v>918.06</v>
      </c>
      <c r="E643" s="9"/>
      <c r="F643" s="22">
        <v>0.62</v>
      </c>
      <c r="G643" s="26">
        <f>F643*C$8</f>
        <v>24.18</v>
      </c>
    </row>
    <row r="644" spans="1:7" ht="12" customHeight="1" x14ac:dyDescent="0.2">
      <c r="A644" s="17"/>
      <c r="B644" s="15" t="s">
        <v>76</v>
      </c>
      <c r="C644" s="23"/>
      <c r="D644" s="24">
        <f>SUM(D639:D643)</f>
        <v>4543.2199999999993</v>
      </c>
      <c r="E644" s="9"/>
      <c r="F644" s="25"/>
      <c r="G644" s="27">
        <f>SUM(G639:G643)</f>
        <v>119.66000000000003</v>
      </c>
    </row>
    <row r="645" spans="1:7" ht="38.25" customHeight="1" x14ac:dyDescent="0.2">
      <c r="A645" s="18" t="s">
        <v>77</v>
      </c>
      <c r="B645" s="122" t="s">
        <v>255</v>
      </c>
      <c r="C645" s="122"/>
      <c r="D645" s="122"/>
      <c r="E645" s="122"/>
      <c r="F645" s="122"/>
      <c r="G645" s="122"/>
    </row>
    <row r="646" spans="1:7" ht="12" customHeight="1" x14ac:dyDescent="0.2">
      <c r="A646" s="18" t="s">
        <v>79</v>
      </c>
      <c r="B646" s="118"/>
      <c r="C646" s="119"/>
      <c r="D646" s="119"/>
      <c r="E646" s="119"/>
      <c r="F646" s="119"/>
      <c r="G646" s="119"/>
    </row>
    <row r="647" spans="1:7" ht="12" customHeight="1" x14ac:dyDescent="0.2">
      <c r="A647" s="30" t="s">
        <v>80</v>
      </c>
      <c r="B647" s="122" t="s">
        <v>142</v>
      </c>
      <c r="C647" s="122"/>
      <c r="D647" s="122"/>
      <c r="E647" s="122"/>
      <c r="F647" s="122"/>
      <c r="G647" s="122"/>
    </row>
    <row r="648" spans="1:7" ht="12" customHeight="1" x14ac:dyDescent="0.2">
      <c r="A648" s="30" t="s">
        <v>82</v>
      </c>
      <c r="B648" s="116" t="s">
        <v>228</v>
      </c>
      <c r="C648" s="117"/>
      <c r="D648" s="117"/>
      <c r="E648" s="117"/>
      <c r="F648" s="117"/>
      <c r="G648" s="117"/>
    </row>
    <row r="649" spans="1:7" ht="12" customHeight="1" x14ac:dyDescent="0.2">
      <c r="A649" s="19" t="s">
        <v>84</v>
      </c>
      <c r="B649" s="118"/>
      <c r="C649" s="119"/>
      <c r="D649" s="119"/>
      <c r="E649" s="119"/>
      <c r="F649" s="119"/>
      <c r="G649" s="119"/>
    </row>
    <row r="650" spans="1:7" ht="12" customHeight="1" x14ac:dyDescent="0.2">
      <c r="A650" s="12"/>
    </row>
    <row r="651" spans="1:7" ht="12" customHeight="1" x14ac:dyDescent="0.25">
      <c r="A651" s="16" t="s">
        <v>66</v>
      </c>
      <c r="B651" s="6">
        <v>3731</v>
      </c>
      <c r="C651" s="7"/>
      <c r="D651" s="7"/>
      <c r="E651" s="7"/>
      <c r="F651" s="29"/>
      <c r="G651" s="29"/>
    </row>
    <row r="652" spans="1:7" ht="12" customHeight="1" x14ac:dyDescent="0.2">
      <c r="A652" s="17" t="s">
        <v>67</v>
      </c>
      <c r="B652" s="2" t="s">
        <v>185</v>
      </c>
      <c r="C652" s="41" t="s">
        <v>69</v>
      </c>
      <c r="D652" s="42"/>
      <c r="F652" s="41" t="s">
        <v>70</v>
      </c>
      <c r="G652" s="42"/>
    </row>
    <row r="653" spans="1:7" ht="12" customHeight="1" x14ac:dyDescent="0.2">
      <c r="A653" s="17"/>
      <c r="C653" s="8" t="s">
        <v>71</v>
      </c>
      <c r="D653" s="8" t="s">
        <v>72</v>
      </c>
      <c r="F653" s="8" t="s">
        <v>73</v>
      </c>
      <c r="G653" s="8" t="s">
        <v>74</v>
      </c>
    </row>
    <row r="654" spans="1:7" ht="12" customHeight="1" x14ac:dyDescent="0.2">
      <c r="A654" s="17"/>
      <c r="B654" s="14" t="s">
        <v>29</v>
      </c>
      <c r="C654" s="20">
        <v>36.639000000000003</v>
      </c>
      <c r="D654" s="21">
        <f>C654*C$4</f>
        <v>1355.643</v>
      </c>
      <c r="E654" s="9"/>
      <c r="F654" s="22">
        <v>1.1299999999999999</v>
      </c>
      <c r="G654" s="26">
        <f>F654*C$4</f>
        <v>41.809999999999995</v>
      </c>
    </row>
    <row r="655" spans="1:7" ht="12" customHeight="1" x14ac:dyDescent="0.2">
      <c r="A655" s="17"/>
      <c r="B655" s="14" t="s">
        <v>30</v>
      </c>
      <c r="C655" s="20">
        <v>36.639000000000003</v>
      </c>
      <c r="D655" s="21">
        <f>C655*C$5</f>
        <v>1428.921</v>
      </c>
      <c r="E655" s="9"/>
      <c r="F655" s="22">
        <v>1.1299999999999999</v>
      </c>
      <c r="G655" s="26">
        <f>F655*C$5</f>
        <v>44.069999999999993</v>
      </c>
    </row>
    <row r="656" spans="1:7" ht="12" customHeight="1" x14ac:dyDescent="0.2">
      <c r="A656" s="17"/>
      <c r="B656" s="14" t="s">
        <v>31</v>
      </c>
      <c r="C656" s="20">
        <v>50.53</v>
      </c>
      <c r="D656" s="21">
        <f>C656*C$6</f>
        <v>1970.67</v>
      </c>
      <c r="E656" s="9"/>
      <c r="F656" s="22">
        <v>1.5</v>
      </c>
      <c r="G656" s="26">
        <f>F656*C$6</f>
        <v>58.5</v>
      </c>
    </row>
    <row r="657" spans="1:7" ht="12" customHeight="1" x14ac:dyDescent="0.2">
      <c r="A657" s="17"/>
      <c r="B657" s="14" t="s">
        <v>32</v>
      </c>
      <c r="C657" s="20">
        <v>50.53</v>
      </c>
      <c r="D657" s="21">
        <f>C657*C$7</f>
        <v>1970.67</v>
      </c>
      <c r="E657" s="9"/>
      <c r="F657" s="22">
        <v>1.5</v>
      </c>
      <c r="G657" s="26">
        <f>F657*C$7</f>
        <v>58.5</v>
      </c>
    </row>
    <row r="658" spans="1:7" ht="12" customHeight="1" x14ac:dyDescent="0.2">
      <c r="A658" s="17"/>
      <c r="B658" s="14" t="s">
        <v>33</v>
      </c>
      <c r="C658" s="20">
        <v>36.639000000000003</v>
      </c>
      <c r="D658" s="21">
        <f>C658*C$8</f>
        <v>1428.921</v>
      </c>
      <c r="E658" s="9"/>
      <c r="F658" s="22">
        <v>1.1299999999999999</v>
      </c>
      <c r="G658" s="26">
        <f>F658*C$8</f>
        <v>44.069999999999993</v>
      </c>
    </row>
    <row r="659" spans="1:7" ht="12" customHeight="1" x14ac:dyDescent="0.2">
      <c r="A659" s="17"/>
      <c r="B659" s="15" t="s">
        <v>76</v>
      </c>
      <c r="C659" s="23"/>
      <c r="D659" s="24">
        <f>SUM(D654:D658)</f>
        <v>8154.8250000000007</v>
      </c>
      <c r="E659" s="9"/>
      <c r="F659" s="25"/>
      <c r="G659" s="27">
        <f>SUM(G654:G658)</f>
        <v>246.95</v>
      </c>
    </row>
    <row r="660" spans="1:7" ht="36" customHeight="1" x14ac:dyDescent="0.2">
      <c r="A660" s="18" t="s">
        <v>77</v>
      </c>
      <c r="B660" s="122" t="s">
        <v>258</v>
      </c>
      <c r="C660" s="122"/>
      <c r="D660" s="122"/>
      <c r="E660" s="122"/>
      <c r="F660" s="122"/>
      <c r="G660" s="122"/>
    </row>
    <row r="661" spans="1:7" ht="12" customHeight="1" x14ac:dyDescent="0.2">
      <c r="A661" s="18" t="s">
        <v>79</v>
      </c>
      <c r="B661" s="118"/>
      <c r="C661" s="119"/>
      <c r="D661" s="119"/>
      <c r="E661" s="119"/>
      <c r="F661" s="119"/>
      <c r="G661" s="119"/>
    </row>
    <row r="662" spans="1:7" ht="12" customHeight="1" x14ac:dyDescent="0.2">
      <c r="A662" s="30" t="s">
        <v>80</v>
      </c>
      <c r="B662" s="122" t="s">
        <v>142</v>
      </c>
      <c r="C662" s="122"/>
      <c r="D662" s="122"/>
      <c r="E662" s="122"/>
      <c r="F662" s="122"/>
      <c r="G662" s="122"/>
    </row>
    <row r="663" spans="1:7" ht="12" customHeight="1" x14ac:dyDescent="0.2">
      <c r="A663" s="30" t="s">
        <v>82</v>
      </c>
      <c r="B663" s="116" t="s">
        <v>228</v>
      </c>
      <c r="C663" s="117"/>
      <c r="D663" s="117"/>
      <c r="E663" s="117"/>
      <c r="F663" s="117"/>
      <c r="G663" s="117"/>
    </row>
    <row r="664" spans="1:7" ht="28.5" customHeight="1" x14ac:dyDescent="0.2">
      <c r="A664" s="19" t="s">
        <v>84</v>
      </c>
      <c r="B664" s="118" t="s">
        <v>259</v>
      </c>
      <c r="C664" s="119"/>
      <c r="D664" s="119"/>
      <c r="E664" s="119"/>
      <c r="F664" s="119"/>
      <c r="G664" s="119"/>
    </row>
    <row r="665" spans="1:7" ht="12" customHeight="1" x14ac:dyDescent="0.2">
      <c r="A665" s="12"/>
    </row>
    <row r="666" spans="1:7" ht="12" customHeight="1" x14ac:dyDescent="0.25">
      <c r="A666" s="16" t="s">
        <v>66</v>
      </c>
      <c r="B666" s="6">
        <v>3734</v>
      </c>
      <c r="C666" s="7"/>
      <c r="D666" s="7"/>
      <c r="E666" s="7"/>
      <c r="F666" s="29"/>
      <c r="G666" s="29"/>
    </row>
    <row r="667" spans="1:7" ht="12" customHeight="1" x14ac:dyDescent="0.2">
      <c r="A667" s="17" t="s">
        <v>67</v>
      </c>
      <c r="B667" s="2" t="s">
        <v>186</v>
      </c>
      <c r="C667" s="41" t="s">
        <v>69</v>
      </c>
      <c r="D667" s="42"/>
      <c r="F667" s="41" t="s">
        <v>70</v>
      </c>
      <c r="G667" s="42"/>
    </row>
    <row r="668" spans="1:7" ht="12" customHeight="1" x14ac:dyDescent="0.2">
      <c r="A668" s="17"/>
      <c r="C668" s="8" t="s">
        <v>71</v>
      </c>
      <c r="D668" s="8" t="s">
        <v>72</v>
      </c>
      <c r="F668" s="8" t="s">
        <v>73</v>
      </c>
      <c r="G668" s="8" t="s">
        <v>74</v>
      </c>
    </row>
    <row r="669" spans="1:7" ht="12" customHeight="1" x14ac:dyDescent="0.2">
      <c r="A669" s="17"/>
      <c r="B669" s="14" t="s">
        <v>29</v>
      </c>
      <c r="C669" s="20">
        <v>56.683999999999997</v>
      </c>
      <c r="D669" s="21">
        <f>C669*C$4</f>
        <v>2097.308</v>
      </c>
      <c r="E669" s="9"/>
      <c r="F669" s="22">
        <v>1.53</v>
      </c>
      <c r="G669" s="26">
        <f>F669*C$4</f>
        <v>56.61</v>
      </c>
    </row>
    <row r="670" spans="1:7" ht="12" customHeight="1" x14ac:dyDescent="0.2">
      <c r="A670" s="17"/>
      <c r="B670" s="14" t="s">
        <v>30</v>
      </c>
      <c r="C670" s="20">
        <v>56.683999999999997</v>
      </c>
      <c r="D670" s="21">
        <f>C670*C$5</f>
        <v>2210.6759999999999</v>
      </c>
      <c r="E670" s="9"/>
      <c r="F670" s="22">
        <v>1.53</v>
      </c>
      <c r="G670" s="26">
        <f>F670*C$5</f>
        <v>59.67</v>
      </c>
    </row>
    <row r="671" spans="1:7" ht="12" customHeight="1" x14ac:dyDescent="0.2">
      <c r="A671" s="17"/>
      <c r="B671" s="14" t="s">
        <v>31</v>
      </c>
      <c r="C671" s="20">
        <v>56.683999999999997</v>
      </c>
      <c r="D671" s="21">
        <f>C671*C$6</f>
        <v>2210.6759999999999</v>
      </c>
      <c r="E671" s="9"/>
      <c r="F671" s="22">
        <v>1.53</v>
      </c>
      <c r="G671" s="26">
        <f>F671*C$6</f>
        <v>59.67</v>
      </c>
    </row>
    <row r="672" spans="1:7" ht="12" customHeight="1" x14ac:dyDescent="0.2">
      <c r="A672" s="17"/>
      <c r="B672" s="14" t="s">
        <v>32</v>
      </c>
      <c r="C672" s="20">
        <v>56.683999999999997</v>
      </c>
      <c r="D672" s="21">
        <f>C672*C$7</f>
        <v>2210.6759999999999</v>
      </c>
      <c r="E672" s="9"/>
      <c r="F672" s="22">
        <v>1.53</v>
      </c>
      <c r="G672" s="26">
        <f>F672*C$7</f>
        <v>59.67</v>
      </c>
    </row>
    <row r="673" spans="1:7" ht="12" customHeight="1" x14ac:dyDescent="0.2">
      <c r="A673" s="17"/>
      <c r="B673" s="14" t="s">
        <v>33</v>
      </c>
      <c r="C673" s="20">
        <v>56.683999999999997</v>
      </c>
      <c r="D673" s="21">
        <f>C673*C$8</f>
        <v>2210.6759999999999</v>
      </c>
      <c r="E673" s="9"/>
      <c r="F673" s="22">
        <v>1.53</v>
      </c>
      <c r="G673" s="26">
        <f>F673*C$8</f>
        <v>59.67</v>
      </c>
    </row>
    <row r="674" spans="1:7" ht="12" customHeight="1" x14ac:dyDescent="0.2">
      <c r="A674" s="17"/>
      <c r="B674" s="15" t="s">
        <v>76</v>
      </c>
      <c r="C674" s="23"/>
      <c r="D674" s="24">
        <f>SUM(D669:D673)</f>
        <v>10940.011999999999</v>
      </c>
      <c r="E674" s="9"/>
      <c r="F674" s="25"/>
      <c r="G674" s="27">
        <f>SUM(G669:G673)</f>
        <v>295.29000000000002</v>
      </c>
    </row>
    <row r="675" spans="1:7" ht="12" customHeight="1" x14ac:dyDescent="0.2">
      <c r="A675" s="18" t="s">
        <v>77</v>
      </c>
      <c r="B675" s="122" t="s">
        <v>246</v>
      </c>
      <c r="C675" s="122"/>
      <c r="D675" s="122"/>
      <c r="E675" s="122"/>
      <c r="F675" s="122"/>
      <c r="G675" s="122"/>
    </row>
    <row r="676" spans="1:7" ht="12" customHeight="1" x14ac:dyDescent="0.2">
      <c r="A676" s="18" t="s">
        <v>79</v>
      </c>
      <c r="B676" s="118"/>
      <c r="C676" s="119"/>
      <c r="D676" s="119"/>
      <c r="E676" s="119"/>
      <c r="F676" s="119"/>
      <c r="G676" s="119"/>
    </row>
    <row r="677" spans="1:7" ht="12" customHeight="1" x14ac:dyDescent="0.2">
      <c r="A677" s="30" t="s">
        <v>80</v>
      </c>
      <c r="B677" s="122" t="s">
        <v>142</v>
      </c>
      <c r="C677" s="122"/>
      <c r="D677" s="122"/>
      <c r="E677" s="122"/>
      <c r="F677" s="122"/>
      <c r="G677" s="122"/>
    </row>
    <row r="678" spans="1:7" ht="12" customHeight="1" x14ac:dyDescent="0.2">
      <c r="A678" s="30" t="s">
        <v>82</v>
      </c>
      <c r="B678" s="116" t="s">
        <v>228</v>
      </c>
      <c r="C678" s="117"/>
      <c r="D678" s="117"/>
      <c r="E678" s="117"/>
      <c r="F678" s="117"/>
      <c r="G678" s="117"/>
    </row>
    <row r="679" spans="1:7" ht="12" customHeight="1" x14ac:dyDescent="0.2">
      <c r="A679" s="19" t="s">
        <v>84</v>
      </c>
      <c r="B679" s="118"/>
      <c r="C679" s="119"/>
      <c r="D679" s="119"/>
      <c r="E679" s="119"/>
      <c r="F679" s="119"/>
      <c r="G679" s="119"/>
    </row>
    <row r="680" spans="1:7" ht="12" customHeight="1" x14ac:dyDescent="0.2">
      <c r="A680" s="12"/>
    </row>
    <row r="681" spans="1:7" ht="12" customHeight="1" x14ac:dyDescent="0.25">
      <c r="A681" s="16" t="s">
        <v>66</v>
      </c>
      <c r="B681" s="6">
        <v>3735</v>
      </c>
      <c r="C681" s="7"/>
      <c r="D681" s="7"/>
      <c r="E681" s="7"/>
      <c r="F681" s="29"/>
      <c r="G681" s="29"/>
    </row>
    <row r="682" spans="1:7" ht="12" customHeight="1" x14ac:dyDescent="0.2">
      <c r="A682" s="17" t="s">
        <v>67</v>
      </c>
      <c r="B682" s="2" t="s">
        <v>187</v>
      </c>
      <c r="C682" s="41" t="s">
        <v>69</v>
      </c>
      <c r="D682" s="42"/>
      <c r="F682" s="41" t="s">
        <v>70</v>
      </c>
      <c r="G682" s="42"/>
    </row>
    <row r="683" spans="1:7" ht="12" customHeight="1" x14ac:dyDescent="0.2">
      <c r="A683" s="17"/>
      <c r="C683" s="8" t="s">
        <v>71</v>
      </c>
      <c r="D683" s="8" t="s">
        <v>72</v>
      </c>
      <c r="F683" s="8" t="s">
        <v>73</v>
      </c>
      <c r="G683" s="8" t="s">
        <v>74</v>
      </c>
    </row>
    <row r="684" spans="1:7" ht="12" customHeight="1" x14ac:dyDescent="0.2">
      <c r="A684" s="17"/>
      <c r="B684" s="14" t="s">
        <v>29</v>
      </c>
      <c r="C684" s="20">
        <v>22.53</v>
      </c>
      <c r="D684" s="21">
        <f>C684*C$4</f>
        <v>833.61</v>
      </c>
      <c r="E684" s="9"/>
      <c r="F684" s="22">
        <v>0.65</v>
      </c>
      <c r="G684" s="26">
        <f>F684*C$4</f>
        <v>24.05</v>
      </c>
    </row>
    <row r="685" spans="1:7" ht="12" customHeight="1" x14ac:dyDescent="0.2">
      <c r="A685" s="17"/>
      <c r="B685" s="14" t="s">
        <v>30</v>
      </c>
      <c r="C685" s="20">
        <v>22.53</v>
      </c>
      <c r="D685" s="21">
        <f>C685*C$5</f>
        <v>878.67000000000007</v>
      </c>
      <c r="E685" s="9"/>
      <c r="F685" s="22">
        <v>0.65</v>
      </c>
      <c r="G685" s="26">
        <f>F685*C$5</f>
        <v>25.35</v>
      </c>
    </row>
    <row r="686" spans="1:7" ht="12" customHeight="1" x14ac:dyDescent="0.2">
      <c r="A686" s="17"/>
      <c r="B686" s="14" t="s">
        <v>31</v>
      </c>
      <c r="C686" s="20">
        <v>22.53</v>
      </c>
      <c r="D686" s="21">
        <f>C686*C$6</f>
        <v>878.67000000000007</v>
      </c>
      <c r="E686" s="9"/>
      <c r="F686" s="22">
        <v>0.65</v>
      </c>
      <c r="G686" s="26">
        <f>F686*C$6</f>
        <v>25.35</v>
      </c>
    </row>
    <row r="687" spans="1:7" ht="12" customHeight="1" x14ac:dyDescent="0.2">
      <c r="A687" s="17"/>
      <c r="B687" s="14" t="s">
        <v>32</v>
      </c>
      <c r="C687" s="20">
        <v>22.53</v>
      </c>
      <c r="D687" s="21">
        <f>C687*C$7</f>
        <v>878.67000000000007</v>
      </c>
      <c r="E687" s="9"/>
      <c r="F687" s="22">
        <v>0.65</v>
      </c>
      <c r="G687" s="26">
        <f>F687*C$7</f>
        <v>25.35</v>
      </c>
    </row>
    <row r="688" spans="1:7" ht="12" customHeight="1" x14ac:dyDescent="0.2">
      <c r="A688" s="17"/>
      <c r="B688" s="14" t="s">
        <v>33</v>
      </c>
      <c r="C688" s="20">
        <v>22.53</v>
      </c>
      <c r="D688" s="21">
        <f>C688*C$8</f>
        <v>878.67000000000007</v>
      </c>
      <c r="E688" s="9"/>
      <c r="F688" s="22">
        <v>0.65</v>
      </c>
      <c r="G688" s="26">
        <f>F688*C$8</f>
        <v>25.35</v>
      </c>
    </row>
    <row r="689" spans="1:7" ht="12" customHeight="1" x14ac:dyDescent="0.2">
      <c r="A689" s="17"/>
      <c r="B689" s="15" t="s">
        <v>76</v>
      </c>
      <c r="C689" s="23"/>
      <c r="D689" s="24">
        <f>SUM(D684:D688)</f>
        <v>4348.2900000000009</v>
      </c>
      <c r="E689" s="9"/>
      <c r="F689" s="25"/>
      <c r="G689" s="27">
        <f>SUM(G684:G688)</f>
        <v>125.44999999999999</v>
      </c>
    </row>
    <row r="690" spans="1:7" ht="12" customHeight="1" x14ac:dyDescent="0.2">
      <c r="A690" s="18" t="s">
        <v>77</v>
      </c>
      <c r="B690" s="122" t="s">
        <v>246</v>
      </c>
      <c r="C690" s="122"/>
      <c r="D690" s="122"/>
      <c r="E690" s="122"/>
      <c r="F690" s="122"/>
      <c r="G690" s="122"/>
    </row>
    <row r="691" spans="1:7" ht="12" customHeight="1" x14ac:dyDescent="0.2">
      <c r="A691" s="18" t="s">
        <v>79</v>
      </c>
      <c r="B691" s="118"/>
      <c r="C691" s="119"/>
      <c r="D691" s="119"/>
      <c r="E691" s="119"/>
      <c r="F691" s="119"/>
      <c r="G691" s="119"/>
    </row>
    <row r="692" spans="1:7" ht="12" customHeight="1" x14ac:dyDescent="0.2">
      <c r="A692" s="30" t="s">
        <v>80</v>
      </c>
      <c r="B692" s="122" t="s">
        <v>142</v>
      </c>
      <c r="C692" s="122"/>
      <c r="D692" s="122"/>
      <c r="E692" s="122"/>
      <c r="F692" s="122"/>
      <c r="G692" s="122"/>
    </row>
    <row r="693" spans="1:7" ht="12" customHeight="1" x14ac:dyDescent="0.2">
      <c r="A693" s="30" t="s">
        <v>82</v>
      </c>
      <c r="B693" s="116" t="s">
        <v>228</v>
      </c>
      <c r="C693" s="117"/>
      <c r="D693" s="117"/>
      <c r="E693" s="117"/>
      <c r="F693" s="117"/>
      <c r="G693" s="117"/>
    </row>
    <row r="694" spans="1:7" ht="12" customHeight="1" x14ac:dyDescent="0.2">
      <c r="A694" s="19" t="s">
        <v>84</v>
      </c>
      <c r="B694" s="118"/>
      <c r="C694" s="119"/>
      <c r="D694" s="119"/>
      <c r="E694" s="119"/>
      <c r="F694" s="119"/>
      <c r="G694" s="119"/>
    </row>
    <row r="696" spans="1:7" ht="12" customHeight="1" x14ac:dyDescent="0.25">
      <c r="A696" s="16" t="s">
        <v>66</v>
      </c>
      <c r="B696" s="6">
        <v>3737</v>
      </c>
      <c r="C696" s="7"/>
      <c r="D696" s="7"/>
      <c r="E696" s="7"/>
      <c r="F696" s="29"/>
      <c r="G696" s="29"/>
    </row>
    <row r="697" spans="1:7" ht="12" customHeight="1" x14ac:dyDescent="0.2">
      <c r="A697" s="17" t="s">
        <v>67</v>
      </c>
      <c r="B697" s="2" t="s">
        <v>188</v>
      </c>
      <c r="C697" s="41" t="s">
        <v>69</v>
      </c>
      <c r="D697" s="42"/>
      <c r="F697" s="41" t="s">
        <v>70</v>
      </c>
      <c r="G697" s="42"/>
    </row>
    <row r="698" spans="1:7" ht="12" customHeight="1" x14ac:dyDescent="0.2">
      <c r="A698" s="17"/>
      <c r="C698" s="8" t="s">
        <v>71</v>
      </c>
      <c r="D698" s="8" t="s">
        <v>72</v>
      </c>
      <c r="F698" s="8" t="s">
        <v>73</v>
      </c>
      <c r="G698" s="8" t="s">
        <v>74</v>
      </c>
    </row>
    <row r="699" spans="1:7" ht="12" customHeight="1" x14ac:dyDescent="0.2">
      <c r="A699" s="17"/>
      <c r="B699" s="14" t="s">
        <v>29</v>
      </c>
      <c r="C699" s="20">
        <v>66.451999999999998</v>
      </c>
      <c r="D699" s="21">
        <f>C699*C$4</f>
        <v>2458.7240000000002</v>
      </c>
      <c r="E699" s="9"/>
      <c r="F699" s="22">
        <v>2</v>
      </c>
      <c r="G699" s="26">
        <f>F699*C$4</f>
        <v>74</v>
      </c>
    </row>
    <row r="700" spans="1:7" ht="12" customHeight="1" x14ac:dyDescent="0.2">
      <c r="A700" s="17"/>
      <c r="B700" s="14" t="s">
        <v>30</v>
      </c>
      <c r="C700" s="20">
        <v>49.374000000000002</v>
      </c>
      <c r="D700" s="21">
        <f>C700*C$5</f>
        <v>1925.586</v>
      </c>
      <c r="E700" s="9"/>
      <c r="F700" s="22">
        <v>1.48</v>
      </c>
      <c r="G700" s="26">
        <f>F700*C$5</f>
        <v>57.72</v>
      </c>
    </row>
    <row r="701" spans="1:7" ht="12" customHeight="1" x14ac:dyDescent="0.2">
      <c r="A701" s="17"/>
      <c r="B701" s="14" t="s">
        <v>31</v>
      </c>
      <c r="C701" s="20">
        <v>38.682000000000002</v>
      </c>
      <c r="D701" s="21">
        <f>C701*C$6</f>
        <v>1508.5980000000002</v>
      </c>
      <c r="E701" s="9"/>
      <c r="F701" s="22">
        <v>1.17</v>
      </c>
      <c r="G701" s="26">
        <f>F701*C$6</f>
        <v>45.629999999999995</v>
      </c>
    </row>
    <row r="702" spans="1:7" ht="12" customHeight="1" x14ac:dyDescent="0.2">
      <c r="A702" s="17"/>
      <c r="B702" s="14" t="s">
        <v>32</v>
      </c>
      <c r="C702" s="20">
        <v>49.374000000000002</v>
      </c>
      <c r="D702" s="21">
        <f>C702*C$7</f>
        <v>1925.586</v>
      </c>
      <c r="E702" s="9"/>
      <c r="F702" s="22">
        <v>1.48</v>
      </c>
      <c r="G702" s="26">
        <f>F702*C$7</f>
        <v>57.72</v>
      </c>
    </row>
    <row r="703" spans="1:7" ht="12" customHeight="1" x14ac:dyDescent="0.2">
      <c r="A703" s="17"/>
      <c r="B703" s="14" t="s">
        <v>33</v>
      </c>
      <c r="C703" s="20">
        <v>49.374000000000002</v>
      </c>
      <c r="D703" s="21">
        <f>C703*C$8</f>
        <v>1925.586</v>
      </c>
      <c r="E703" s="9"/>
      <c r="F703" s="22">
        <v>1.48</v>
      </c>
      <c r="G703" s="26">
        <f>F703*C$8</f>
        <v>57.72</v>
      </c>
    </row>
    <row r="704" spans="1:7" ht="12" customHeight="1" x14ac:dyDescent="0.2">
      <c r="A704" s="17"/>
      <c r="B704" s="15" t="s">
        <v>76</v>
      </c>
      <c r="C704" s="23"/>
      <c r="D704" s="24">
        <f>SUM(D699:D703)</f>
        <v>9744.08</v>
      </c>
      <c r="E704" s="9"/>
      <c r="F704" s="25"/>
      <c r="G704" s="27">
        <f>SUM(G699:G703)</f>
        <v>292.78999999999996</v>
      </c>
    </row>
    <row r="705" spans="1:7" ht="42" customHeight="1" x14ac:dyDescent="0.2">
      <c r="A705" s="18" t="s">
        <v>77</v>
      </c>
      <c r="B705" s="122" t="s">
        <v>260</v>
      </c>
      <c r="C705" s="122"/>
      <c r="D705" s="122"/>
      <c r="E705" s="122"/>
      <c r="F705" s="122"/>
      <c r="G705" s="122"/>
    </row>
    <row r="706" spans="1:7" ht="12" customHeight="1" x14ac:dyDescent="0.2">
      <c r="A706" s="18" t="s">
        <v>79</v>
      </c>
      <c r="B706" s="118"/>
      <c r="C706" s="119"/>
      <c r="D706" s="119"/>
      <c r="E706" s="119"/>
      <c r="F706" s="119"/>
      <c r="G706" s="119"/>
    </row>
    <row r="707" spans="1:7" ht="12" customHeight="1" x14ac:dyDescent="0.2">
      <c r="A707" s="30" t="s">
        <v>80</v>
      </c>
      <c r="B707" s="122" t="s">
        <v>142</v>
      </c>
      <c r="C707" s="122"/>
      <c r="D707" s="122"/>
      <c r="E707" s="122"/>
      <c r="F707" s="122"/>
      <c r="G707" s="122"/>
    </row>
    <row r="708" spans="1:7" ht="12" customHeight="1" x14ac:dyDescent="0.2">
      <c r="A708" s="30" t="s">
        <v>82</v>
      </c>
      <c r="B708" s="116" t="s">
        <v>228</v>
      </c>
      <c r="C708" s="117"/>
      <c r="D708" s="117"/>
      <c r="E708" s="117"/>
      <c r="F708" s="117"/>
      <c r="G708" s="117"/>
    </row>
    <row r="709" spans="1:7" ht="12" customHeight="1" x14ac:dyDescent="0.2">
      <c r="A709" s="19" t="s">
        <v>84</v>
      </c>
      <c r="B709" s="118"/>
      <c r="C709" s="119"/>
      <c r="D709" s="119"/>
      <c r="E709" s="119"/>
      <c r="F709" s="119"/>
      <c r="G709" s="119"/>
    </row>
    <row r="711" spans="1:7" ht="12" customHeight="1" x14ac:dyDescent="0.25">
      <c r="A711" s="16" t="s">
        <v>66</v>
      </c>
      <c r="B711" s="6">
        <v>3740</v>
      </c>
      <c r="C711" s="7"/>
      <c r="D711" s="7"/>
      <c r="E711" s="7"/>
      <c r="F711" s="29"/>
      <c r="G711" s="29"/>
    </row>
    <row r="712" spans="1:7" ht="12" customHeight="1" x14ac:dyDescent="0.2">
      <c r="A712" s="17" t="s">
        <v>67</v>
      </c>
      <c r="B712" s="2" t="s">
        <v>189</v>
      </c>
      <c r="C712" s="41" t="s">
        <v>69</v>
      </c>
      <c r="D712" s="42"/>
      <c r="F712" s="41" t="s">
        <v>70</v>
      </c>
      <c r="G712" s="42"/>
    </row>
    <row r="713" spans="1:7" ht="12" customHeight="1" x14ac:dyDescent="0.2">
      <c r="A713" s="17"/>
      <c r="C713" s="8" t="s">
        <v>71</v>
      </c>
      <c r="D713" s="8" t="s">
        <v>72</v>
      </c>
      <c r="F713" s="8" t="s">
        <v>73</v>
      </c>
      <c r="G713" s="8" t="s">
        <v>74</v>
      </c>
    </row>
    <row r="714" spans="1:7" ht="12" customHeight="1" x14ac:dyDescent="0.2">
      <c r="A714" s="17"/>
      <c r="B714" s="14" t="s">
        <v>29</v>
      </c>
      <c r="C714" s="20">
        <v>11.010999999999999</v>
      </c>
      <c r="D714" s="21">
        <f>C714*C$4</f>
        <v>407.40699999999998</v>
      </c>
      <c r="E714" s="9"/>
      <c r="F714" s="22">
        <v>0.52</v>
      </c>
      <c r="G714" s="26">
        <f>F714*C$4</f>
        <v>19.240000000000002</v>
      </c>
    </row>
    <row r="715" spans="1:7" ht="12" customHeight="1" x14ac:dyDescent="0.2">
      <c r="A715" s="17"/>
      <c r="B715" s="14" t="s">
        <v>30</v>
      </c>
      <c r="C715" s="20">
        <v>11.010999999999999</v>
      </c>
      <c r="D715" s="21">
        <f>C715*C$5</f>
        <v>429.42899999999997</v>
      </c>
      <c r="E715" s="9"/>
      <c r="F715" s="22">
        <v>0.52</v>
      </c>
      <c r="G715" s="26">
        <f>F715*C$5</f>
        <v>20.28</v>
      </c>
    </row>
    <row r="716" spans="1:7" ht="12" customHeight="1" x14ac:dyDescent="0.2">
      <c r="A716" s="17"/>
      <c r="B716" s="14" t="s">
        <v>31</v>
      </c>
      <c r="C716" s="20">
        <v>11.010999999999999</v>
      </c>
      <c r="D716" s="21">
        <f>C716*C$6</f>
        <v>429.42899999999997</v>
      </c>
      <c r="E716" s="9"/>
      <c r="F716" s="22">
        <v>0.52</v>
      </c>
      <c r="G716" s="26">
        <f>F716*C$6</f>
        <v>20.28</v>
      </c>
    </row>
    <row r="717" spans="1:7" ht="12" customHeight="1" x14ac:dyDescent="0.2">
      <c r="A717" s="17"/>
      <c r="B717" s="14" t="s">
        <v>32</v>
      </c>
      <c r="C717" s="20">
        <v>11.010999999999999</v>
      </c>
      <c r="D717" s="21">
        <f>C717*C$7</f>
        <v>429.42899999999997</v>
      </c>
      <c r="E717" s="9"/>
      <c r="F717" s="22">
        <v>0.52</v>
      </c>
      <c r="G717" s="26">
        <f>F717*C$7</f>
        <v>20.28</v>
      </c>
    </row>
    <row r="718" spans="1:7" ht="12" customHeight="1" x14ac:dyDescent="0.2">
      <c r="A718" s="17"/>
      <c r="B718" s="14" t="s">
        <v>33</v>
      </c>
      <c r="C718" s="20">
        <v>11.010999999999999</v>
      </c>
      <c r="D718" s="21">
        <f>C718*C$8</f>
        <v>429.42899999999997</v>
      </c>
      <c r="E718" s="9"/>
      <c r="F718" s="22">
        <v>0.52</v>
      </c>
      <c r="G718" s="26">
        <f>F718*C$8</f>
        <v>20.28</v>
      </c>
    </row>
    <row r="719" spans="1:7" ht="12" customHeight="1" x14ac:dyDescent="0.2">
      <c r="A719" s="17"/>
      <c r="B719" s="15" t="s">
        <v>76</v>
      </c>
      <c r="C719" s="23"/>
      <c r="D719" s="24">
        <f>SUM(D714:D718)</f>
        <v>2125.123</v>
      </c>
      <c r="E719" s="9"/>
      <c r="F719" s="25"/>
      <c r="G719" s="27">
        <f>SUM(G714:G718)</f>
        <v>100.36000000000001</v>
      </c>
    </row>
    <row r="720" spans="1:7" ht="12" customHeight="1" x14ac:dyDescent="0.2">
      <c r="A720" s="18" t="s">
        <v>77</v>
      </c>
      <c r="B720" s="122" t="s">
        <v>246</v>
      </c>
      <c r="C720" s="122"/>
      <c r="D720" s="122"/>
      <c r="E720" s="122"/>
      <c r="F720" s="122"/>
      <c r="G720" s="122"/>
    </row>
    <row r="721" spans="1:7" ht="12" customHeight="1" x14ac:dyDescent="0.2">
      <c r="A721" s="18" t="s">
        <v>79</v>
      </c>
      <c r="B721" s="118"/>
      <c r="C721" s="119"/>
      <c r="D721" s="119"/>
      <c r="E721" s="119"/>
      <c r="F721" s="119"/>
      <c r="G721" s="119"/>
    </row>
    <row r="722" spans="1:7" ht="12" customHeight="1" x14ac:dyDescent="0.2">
      <c r="A722" s="30" t="s">
        <v>80</v>
      </c>
      <c r="B722" s="122" t="s">
        <v>142</v>
      </c>
      <c r="C722" s="122"/>
      <c r="D722" s="122"/>
      <c r="E722" s="122"/>
      <c r="F722" s="122"/>
      <c r="G722" s="122"/>
    </row>
    <row r="723" spans="1:7" ht="12" customHeight="1" x14ac:dyDescent="0.2">
      <c r="A723" s="30" t="s">
        <v>82</v>
      </c>
      <c r="B723" s="116" t="s">
        <v>228</v>
      </c>
      <c r="C723" s="117"/>
      <c r="D723" s="117"/>
      <c r="E723" s="117"/>
      <c r="F723" s="117"/>
      <c r="G723" s="117"/>
    </row>
    <row r="724" spans="1:7" ht="12" customHeight="1" x14ac:dyDescent="0.2">
      <c r="A724" s="19" t="s">
        <v>84</v>
      </c>
      <c r="B724" s="118"/>
      <c r="C724" s="119"/>
      <c r="D724" s="119"/>
      <c r="E724" s="119"/>
      <c r="F724" s="119"/>
      <c r="G724" s="119"/>
    </row>
    <row r="726" spans="1:7" ht="12" customHeight="1" x14ac:dyDescent="0.25">
      <c r="A726" s="16" t="s">
        <v>66</v>
      </c>
      <c r="B726" s="6">
        <v>3742</v>
      </c>
      <c r="C726" s="7"/>
      <c r="D726" s="7"/>
      <c r="E726" s="7"/>
      <c r="F726" s="29"/>
      <c r="G726" s="29"/>
    </row>
    <row r="727" spans="1:7" ht="12" customHeight="1" x14ac:dyDescent="0.2">
      <c r="A727" s="17" t="s">
        <v>67</v>
      </c>
      <c r="B727" s="2" t="s">
        <v>190</v>
      </c>
      <c r="C727" s="41" t="s">
        <v>69</v>
      </c>
      <c r="D727" s="42"/>
      <c r="F727" s="41" t="s">
        <v>70</v>
      </c>
      <c r="G727" s="42"/>
    </row>
    <row r="728" spans="1:7" ht="12" customHeight="1" x14ac:dyDescent="0.2">
      <c r="A728" s="17"/>
      <c r="C728" s="8" t="s">
        <v>71</v>
      </c>
      <c r="D728" s="8" t="s">
        <v>72</v>
      </c>
      <c r="F728" s="8" t="s">
        <v>73</v>
      </c>
      <c r="G728" s="8" t="s">
        <v>74</v>
      </c>
    </row>
    <row r="729" spans="1:7" ht="12" customHeight="1" x14ac:dyDescent="0.2">
      <c r="A729" s="17"/>
      <c r="B729" s="14" t="s">
        <v>29</v>
      </c>
      <c r="C729" s="20">
        <v>65.957999999999998</v>
      </c>
      <c r="D729" s="21">
        <f>C729*C$4</f>
        <v>2440.4459999999999</v>
      </c>
      <c r="E729" s="9"/>
      <c r="F729" s="22">
        <v>1.73</v>
      </c>
      <c r="G729" s="26">
        <f>F729*C$4</f>
        <v>64.010000000000005</v>
      </c>
    </row>
    <row r="730" spans="1:7" ht="12" customHeight="1" x14ac:dyDescent="0.2">
      <c r="A730" s="17"/>
      <c r="B730" s="14" t="s">
        <v>30</v>
      </c>
      <c r="C730" s="20">
        <v>101.729</v>
      </c>
      <c r="D730" s="21">
        <f>C730*C$5</f>
        <v>3967.431</v>
      </c>
      <c r="E730" s="9"/>
      <c r="F730" s="22">
        <v>2.4700000000000002</v>
      </c>
      <c r="G730" s="26">
        <f>F730*C$5</f>
        <v>96.330000000000013</v>
      </c>
    </row>
    <row r="731" spans="1:7" ht="12" customHeight="1" x14ac:dyDescent="0.2">
      <c r="A731" s="17"/>
      <c r="B731" s="14" t="s">
        <v>31</v>
      </c>
      <c r="C731" s="20">
        <v>78.075000000000003</v>
      </c>
      <c r="D731" s="21">
        <f>C731*C$6</f>
        <v>3044.9250000000002</v>
      </c>
      <c r="E731" s="9"/>
      <c r="F731" s="22">
        <v>2</v>
      </c>
      <c r="G731" s="26">
        <f>F731*C$6</f>
        <v>78</v>
      </c>
    </row>
    <row r="732" spans="1:7" ht="12" customHeight="1" x14ac:dyDescent="0.2">
      <c r="A732" s="17"/>
      <c r="B732" s="14" t="s">
        <v>32</v>
      </c>
      <c r="C732" s="20">
        <v>110.905</v>
      </c>
      <c r="D732" s="21">
        <f>C732*C$7</f>
        <v>4325.2950000000001</v>
      </c>
      <c r="E732" s="9"/>
      <c r="F732" s="22">
        <v>2.67</v>
      </c>
      <c r="G732" s="26">
        <f>F732*C$7</f>
        <v>104.13</v>
      </c>
    </row>
    <row r="733" spans="1:7" ht="12" customHeight="1" x14ac:dyDescent="0.2">
      <c r="A733" s="17"/>
      <c r="B733" s="14" t="s">
        <v>33</v>
      </c>
      <c r="C733" s="20">
        <v>101.729</v>
      </c>
      <c r="D733" s="21">
        <f>C733*C$8</f>
        <v>3967.431</v>
      </c>
      <c r="E733" s="9"/>
      <c r="F733" s="22">
        <v>2.4700000000000002</v>
      </c>
      <c r="G733" s="26">
        <f>F733*C$8</f>
        <v>96.330000000000013</v>
      </c>
    </row>
    <row r="734" spans="1:7" ht="12" customHeight="1" x14ac:dyDescent="0.2">
      <c r="A734" s="17"/>
      <c r="B734" s="15" t="s">
        <v>76</v>
      </c>
      <c r="C734" s="23"/>
      <c r="D734" s="24">
        <f>SUM(D729:D733)</f>
        <v>17745.527999999998</v>
      </c>
      <c r="E734" s="9"/>
      <c r="F734" s="25"/>
      <c r="G734" s="27">
        <f>SUM(G729:G733)</f>
        <v>438.80000000000007</v>
      </c>
    </row>
    <row r="735" spans="1:7" ht="12" customHeight="1" x14ac:dyDescent="0.2">
      <c r="A735" s="18" t="s">
        <v>77</v>
      </c>
      <c r="B735" s="122" t="s">
        <v>246</v>
      </c>
      <c r="C735" s="122"/>
      <c r="D735" s="122"/>
      <c r="E735" s="122"/>
      <c r="F735" s="122"/>
      <c r="G735" s="122"/>
    </row>
    <row r="736" spans="1:7" ht="12" customHeight="1" x14ac:dyDescent="0.2">
      <c r="A736" s="18" t="s">
        <v>79</v>
      </c>
      <c r="B736" s="118"/>
      <c r="C736" s="119"/>
      <c r="D736" s="119"/>
      <c r="E736" s="119"/>
      <c r="F736" s="119"/>
      <c r="G736" s="119"/>
    </row>
    <row r="737" spans="1:7" ht="12" customHeight="1" x14ac:dyDescent="0.2">
      <c r="A737" s="30" t="s">
        <v>80</v>
      </c>
      <c r="B737" s="122" t="s">
        <v>142</v>
      </c>
      <c r="C737" s="122"/>
      <c r="D737" s="122"/>
      <c r="E737" s="122"/>
      <c r="F737" s="122"/>
      <c r="G737" s="122"/>
    </row>
    <row r="738" spans="1:7" ht="12" customHeight="1" x14ac:dyDescent="0.2">
      <c r="A738" s="30" t="s">
        <v>82</v>
      </c>
      <c r="B738" s="116" t="s">
        <v>228</v>
      </c>
      <c r="C738" s="117"/>
      <c r="D738" s="117"/>
      <c r="E738" s="117"/>
      <c r="F738" s="117"/>
      <c r="G738" s="117"/>
    </row>
    <row r="739" spans="1:7" ht="20.25" customHeight="1" x14ac:dyDescent="0.2">
      <c r="A739" s="19" t="s">
        <v>84</v>
      </c>
      <c r="B739" s="118" t="s">
        <v>261</v>
      </c>
      <c r="C739" s="119"/>
      <c r="D739" s="119"/>
      <c r="E739" s="119"/>
      <c r="F739" s="119"/>
      <c r="G739" s="119"/>
    </row>
    <row r="741" spans="1:7" ht="12" customHeight="1" x14ac:dyDescent="0.25">
      <c r="A741" s="16" t="s">
        <v>66</v>
      </c>
      <c r="B741" s="6">
        <v>3743</v>
      </c>
      <c r="C741" s="7"/>
      <c r="D741" s="7"/>
      <c r="E741" s="7"/>
      <c r="F741" s="29"/>
      <c r="G741" s="29"/>
    </row>
    <row r="742" spans="1:7" ht="12" customHeight="1" x14ac:dyDescent="0.2">
      <c r="A742" s="17" t="s">
        <v>67</v>
      </c>
      <c r="B742" s="2" t="s">
        <v>191</v>
      </c>
      <c r="C742" s="41" t="s">
        <v>69</v>
      </c>
      <c r="D742" s="42"/>
      <c r="F742" s="41" t="s">
        <v>70</v>
      </c>
      <c r="G742" s="42"/>
    </row>
    <row r="743" spans="1:7" ht="12" customHeight="1" x14ac:dyDescent="0.2">
      <c r="A743" s="17"/>
      <c r="C743" s="8" t="s">
        <v>71</v>
      </c>
      <c r="D743" s="8" t="s">
        <v>72</v>
      </c>
      <c r="F743" s="8" t="s">
        <v>73</v>
      </c>
      <c r="G743" s="8" t="s">
        <v>74</v>
      </c>
    </row>
    <row r="744" spans="1:7" ht="12" customHeight="1" x14ac:dyDescent="0.2">
      <c r="A744" s="17"/>
      <c r="B744" s="14" t="s">
        <v>29</v>
      </c>
      <c r="C744" s="20">
        <v>44.606999999999999</v>
      </c>
      <c r="D744" s="21">
        <f>C744*C$4</f>
        <v>1650.4590000000001</v>
      </c>
      <c r="E744" s="9"/>
      <c r="F744" s="22">
        <v>1.37</v>
      </c>
      <c r="G744" s="26">
        <f>F744*C$4</f>
        <v>50.690000000000005</v>
      </c>
    </row>
    <row r="745" spans="1:7" ht="12" customHeight="1" x14ac:dyDescent="0.2">
      <c r="A745" s="17"/>
      <c r="B745" s="14" t="s">
        <v>30</v>
      </c>
      <c r="C745" s="20">
        <v>44.606999999999999</v>
      </c>
      <c r="D745" s="21">
        <f>C745*C$5</f>
        <v>1739.673</v>
      </c>
      <c r="E745" s="9"/>
      <c r="F745" s="22">
        <v>1.37</v>
      </c>
      <c r="G745" s="26">
        <f>F745*C$5</f>
        <v>53.430000000000007</v>
      </c>
    </row>
    <row r="746" spans="1:7" ht="12" customHeight="1" x14ac:dyDescent="0.2">
      <c r="A746" s="17"/>
      <c r="B746" s="14" t="s">
        <v>31</v>
      </c>
      <c r="C746" s="20">
        <v>44.606999999999999</v>
      </c>
      <c r="D746" s="21">
        <f>C746*C$6</f>
        <v>1739.673</v>
      </c>
      <c r="E746" s="9"/>
      <c r="F746" s="22">
        <v>1.37</v>
      </c>
      <c r="G746" s="26">
        <f>F746*C$6</f>
        <v>53.430000000000007</v>
      </c>
    </row>
    <row r="747" spans="1:7" ht="12" customHeight="1" x14ac:dyDescent="0.2">
      <c r="A747" s="17"/>
      <c r="B747" s="14" t="s">
        <v>32</v>
      </c>
      <c r="C747" s="20">
        <v>44.606999999999999</v>
      </c>
      <c r="D747" s="21">
        <f>C747*C$7</f>
        <v>1739.673</v>
      </c>
      <c r="E747" s="9"/>
      <c r="F747" s="22">
        <v>1.37</v>
      </c>
      <c r="G747" s="26">
        <f>F747*C$7</f>
        <v>53.430000000000007</v>
      </c>
    </row>
    <row r="748" spans="1:7" ht="12" customHeight="1" x14ac:dyDescent="0.2">
      <c r="A748" s="17"/>
      <c r="B748" s="14" t="s">
        <v>33</v>
      </c>
      <c r="C748" s="20">
        <v>44.606999999999999</v>
      </c>
      <c r="D748" s="21">
        <f>C748*C$8</f>
        <v>1739.673</v>
      </c>
      <c r="E748" s="9"/>
      <c r="F748" s="22">
        <v>1.37</v>
      </c>
      <c r="G748" s="26">
        <f>F748*C$8</f>
        <v>53.430000000000007</v>
      </c>
    </row>
    <row r="749" spans="1:7" ht="12" customHeight="1" x14ac:dyDescent="0.2">
      <c r="A749" s="17"/>
      <c r="B749" s="15" t="s">
        <v>76</v>
      </c>
      <c r="C749" s="23"/>
      <c r="D749" s="24">
        <f>SUM(D744:D748)</f>
        <v>8609.1509999999998</v>
      </c>
      <c r="E749" s="9"/>
      <c r="F749" s="25"/>
      <c r="G749" s="27">
        <f>SUM(G744:G748)</f>
        <v>264.41000000000003</v>
      </c>
    </row>
    <row r="750" spans="1:7" ht="12" customHeight="1" x14ac:dyDescent="0.2">
      <c r="A750" s="18" t="s">
        <v>77</v>
      </c>
      <c r="B750" s="122" t="s">
        <v>246</v>
      </c>
      <c r="C750" s="122"/>
      <c r="D750" s="122"/>
      <c r="E750" s="122"/>
      <c r="F750" s="122"/>
      <c r="G750" s="122"/>
    </row>
    <row r="751" spans="1:7" ht="12" customHeight="1" x14ac:dyDescent="0.2">
      <c r="A751" s="18" t="s">
        <v>79</v>
      </c>
      <c r="B751" s="118"/>
      <c r="C751" s="119"/>
      <c r="D751" s="119"/>
      <c r="E751" s="119"/>
      <c r="F751" s="119"/>
      <c r="G751" s="119"/>
    </row>
    <row r="752" spans="1:7" ht="12" customHeight="1" x14ac:dyDescent="0.2">
      <c r="A752" s="30" t="s">
        <v>80</v>
      </c>
      <c r="B752" s="122" t="s">
        <v>142</v>
      </c>
      <c r="C752" s="122"/>
      <c r="D752" s="122"/>
      <c r="E752" s="122"/>
      <c r="F752" s="122"/>
      <c r="G752" s="122"/>
    </row>
    <row r="753" spans="1:7" ht="12" customHeight="1" x14ac:dyDescent="0.2">
      <c r="A753" s="30" t="s">
        <v>82</v>
      </c>
      <c r="B753" s="116" t="s">
        <v>228</v>
      </c>
      <c r="C753" s="117"/>
      <c r="D753" s="117"/>
      <c r="E753" s="117"/>
      <c r="F753" s="117"/>
      <c r="G753" s="117"/>
    </row>
    <row r="754" spans="1:7" ht="33" customHeight="1" x14ac:dyDescent="0.2">
      <c r="A754" s="19" t="s">
        <v>84</v>
      </c>
      <c r="B754" s="118" t="s">
        <v>268</v>
      </c>
      <c r="C754" s="119"/>
      <c r="D754" s="119"/>
      <c r="E754" s="119"/>
      <c r="F754" s="119"/>
      <c r="G754" s="119"/>
    </row>
    <row r="756" spans="1:7" ht="12" customHeight="1" x14ac:dyDescent="0.25">
      <c r="A756" s="16" t="s">
        <v>66</v>
      </c>
      <c r="B756" s="6">
        <v>3771</v>
      </c>
      <c r="C756" s="7"/>
      <c r="D756" s="7"/>
      <c r="E756" s="7"/>
      <c r="F756" s="29"/>
      <c r="G756" s="29"/>
    </row>
    <row r="757" spans="1:7" ht="12" customHeight="1" x14ac:dyDescent="0.2">
      <c r="A757" s="17" t="s">
        <v>67</v>
      </c>
      <c r="B757" s="2" t="s">
        <v>264</v>
      </c>
      <c r="C757" s="41" t="s">
        <v>69</v>
      </c>
      <c r="D757" s="42"/>
      <c r="F757" s="41" t="s">
        <v>70</v>
      </c>
      <c r="G757" s="42"/>
    </row>
    <row r="758" spans="1:7" ht="12" customHeight="1" x14ac:dyDescent="0.2">
      <c r="A758" s="17"/>
      <c r="C758" s="8" t="s">
        <v>71</v>
      </c>
      <c r="D758" s="8" t="s">
        <v>72</v>
      </c>
      <c r="F758" s="8" t="s">
        <v>73</v>
      </c>
      <c r="G758" s="8" t="s">
        <v>74</v>
      </c>
    </row>
    <row r="759" spans="1:7" ht="12" customHeight="1" x14ac:dyDescent="0.2">
      <c r="A759" s="17"/>
      <c r="B759" s="14" t="s">
        <v>29</v>
      </c>
      <c r="C759" s="20">
        <v>125.148</v>
      </c>
      <c r="D759" s="21">
        <f>C759*C$4</f>
        <v>4630.4759999999997</v>
      </c>
      <c r="E759" s="9"/>
      <c r="F759" s="22">
        <v>3.08</v>
      </c>
      <c r="G759" s="26">
        <f>F759*C$4</f>
        <v>113.96000000000001</v>
      </c>
    </row>
    <row r="760" spans="1:7" ht="12" customHeight="1" x14ac:dyDescent="0.2">
      <c r="A760" s="17"/>
      <c r="B760" s="14" t="s">
        <v>30</v>
      </c>
      <c r="C760" s="20">
        <v>125.148</v>
      </c>
      <c r="D760" s="21">
        <f>C760*C$5</f>
        <v>4880.7719999999999</v>
      </c>
      <c r="E760" s="9"/>
      <c r="F760" s="22">
        <v>3.08</v>
      </c>
      <c r="G760" s="26">
        <f>F760*C$5</f>
        <v>120.12</v>
      </c>
    </row>
    <row r="761" spans="1:7" ht="12" customHeight="1" x14ac:dyDescent="0.2">
      <c r="A761" s="17"/>
      <c r="B761" s="14" t="s">
        <v>31</v>
      </c>
      <c r="C761" s="20">
        <v>125.148</v>
      </c>
      <c r="D761" s="21">
        <f>C761*C$6</f>
        <v>4880.7719999999999</v>
      </c>
      <c r="E761" s="9"/>
      <c r="F761" s="22">
        <v>3.08</v>
      </c>
      <c r="G761" s="26">
        <f>F761*C$6</f>
        <v>120.12</v>
      </c>
    </row>
    <row r="762" spans="1:7" ht="12" customHeight="1" x14ac:dyDescent="0.2">
      <c r="A762" s="17"/>
      <c r="B762" s="14" t="s">
        <v>32</v>
      </c>
      <c r="C762" s="20">
        <v>125.148</v>
      </c>
      <c r="D762" s="21">
        <f>C762*C$7</f>
        <v>4880.7719999999999</v>
      </c>
      <c r="E762" s="9"/>
      <c r="F762" s="22">
        <v>3.08</v>
      </c>
      <c r="G762" s="26">
        <f>F762*C$7</f>
        <v>120.12</v>
      </c>
    </row>
    <row r="763" spans="1:7" ht="12" customHeight="1" x14ac:dyDescent="0.2">
      <c r="A763" s="17"/>
      <c r="B763" s="14" t="s">
        <v>33</v>
      </c>
      <c r="C763" s="20">
        <v>125.148</v>
      </c>
      <c r="D763" s="21">
        <f>C763*C$8</f>
        <v>4880.7719999999999</v>
      </c>
      <c r="E763" s="9"/>
      <c r="F763" s="22">
        <v>3.08</v>
      </c>
      <c r="G763" s="26">
        <f>F763*C$8</f>
        <v>120.12</v>
      </c>
    </row>
    <row r="764" spans="1:7" ht="12" customHeight="1" x14ac:dyDescent="0.2">
      <c r="A764" s="17"/>
      <c r="B764" s="15" t="s">
        <v>76</v>
      </c>
      <c r="C764" s="23"/>
      <c r="D764" s="24">
        <f>SUM(D759:D763)</f>
        <v>24153.564000000002</v>
      </c>
      <c r="E764" s="9"/>
      <c r="F764" s="25"/>
      <c r="G764" s="27">
        <f>SUM(G759:G763)</f>
        <v>594.44000000000005</v>
      </c>
    </row>
    <row r="765" spans="1:7" ht="16.5" customHeight="1" x14ac:dyDescent="0.2">
      <c r="A765" s="18" t="s">
        <v>77</v>
      </c>
      <c r="B765" s="122" t="s">
        <v>269</v>
      </c>
      <c r="C765" s="122"/>
      <c r="D765" s="122"/>
      <c r="E765" s="122"/>
      <c r="F765" s="122"/>
      <c r="G765" s="122"/>
    </row>
    <row r="766" spans="1:7" ht="12" customHeight="1" x14ac:dyDescent="0.2">
      <c r="A766" s="18" t="s">
        <v>79</v>
      </c>
      <c r="B766" s="118"/>
      <c r="C766" s="119"/>
      <c r="D766" s="119"/>
      <c r="E766" s="119"/>
      <c r="F766" s="119"/>
      <c r="G766" s="119"/>
    </row>
    <row r="767" spans="1:7" ht="12" customHeight="1" x14ac:dyDescent="0.2">
      <c r="A767" s="30" t="s">
        <v>80</v>
      </c>
      <c r="B767" s="122" t="s">
        <v>142</v>
      </c>
      <c r="C767" s="122"/>
      <c r="D767" s="122"/>
      <c r="E767" s="122"/>
      <c r="F767" s="122"/>
      <c r="G767" s="122"/>
    </row>
    <row r="768" spans="1:7" ht="12" customHeight="1" x14ac:dyDescent="0.2">
      <c r="A768" s="30" t="s">
        <v>82</v>
      </c>
      <c r="B768" s="116" t="s">
        <v>228</v>
      </c>
      <c r="C768" s="117"/>
      <c r="D768" s="117"/>
      <c r="E768" s="117"/>
      <c r="F768" s="117"/>
      <c r="G768" s="117"/>
    </row>
    <row r="769" spans="1:7" ht="12" customHeight="1" x14ac:dyDescent="0.2">
      <c r="A769" s="19" t="s">
        <v>84</v>
      </c>
      <c r="B769" s="118"/>
      <c r="C769" s="119"/>
      <c r="D769" s="119"/>
      <c r="E769" s="119"/>
      <c r="F769" s="119"/>
      <c r="G769" s="119"/>
    </row>
    <row r="771" spans="1:7" ht="12" customHeight="1" x14ac:dyDescent="0.25">
      <c r="A771" s="16" t="s">
        <v>66</v>
      </c>
      <c r="B771" s="6">
        <v>3772</v>
      </c>
      <c r="C771" s="7"/>
      <c r="D771" s="7"/>
      <c r="E771" s="7"/>
      <c r="F771" s="29"/>
      <c r="G771" s="29"/>
    </row>
    <row r="772" spans="1:7" ht="12" customHeight="1" x14ac:dyDescent="0.2">
      <c r="A772" s="17" t="s">
        <v>67</v>
      </c>
      <c r="B772" s="2" t="s">
        <v>192</v>
      </c>
      <c r="C772" s="41" t="s">
        <v>69</v>
      </c>
      <c r="D772" s="42"/>
      <c r="F772" s="41" t="s">
        <v>70</v>
      </c>
      <c r="G772" s="42"/>
    </row>
    <row r="773" spans="1:7" ht="12" customHeight="1" x14ac:dyDescent="0.2">
      <c r="A773" s="17"/>
      <c r="C773" s="8" t="s">
        <v>71</v>
      </c>
      <c r="D773" s="8" t="s">
        <v>72</v>
      </c>
      <c r="F773" s="8" t="s">
        <v>73</v>
      </c>
      <c r="G773" s="8" t="s">
        <v>74</v>
      </c>
    </row>
    <row r="774" spans="1:7" ht="12" customHeight="1" x14ac:dyDescent="0.2">
      <c r="A774" s="17"/>
      <c r="B774" s="14" t="s">
        <v>29</v>
      </c>
      <c r="C774" s="20">
        <v>56.109000000000002</v>
      </c>
      <c r="D774" s="21">
        <f>C774*C$4</f>
        <v>2076.0329999999999</v>
      </c>
      <c r="E774" s="9"/>
      <c r="F774" s="22">
        <v>1.47</v>
      </c>
      <c r="G774" s="26">
        <f>F774*C$4</f>
        <v>54.39</v>
      </c>
    </row>
    <row r="775" spans="1:7" ht="12" customHeight="1" x14ac:dyDescent="0.2">
      <c r="A775" s="17"/>
      <c r="B775" s="14" t="s">
        <v>30</v>
      </c>
      <c r="C775" s="20">
        <v>56.109000000000002</v>
      </c>
      <c r="D775" s="21">
        <f>C775*C$5</f>
        <v>2188.2510000000002</v>
      </c>
      <c r="E775" s="9"/>
      <c r="F775" s="22">
        <v>1.47</v>
      </c>
      <c r="G775" s="26">
        <f>F775*C$5</f>
        <v>57.33</v>
      </c>
    </row>
    <row r="776" spans="1:7" ht="12" customHeight="1" x14ac:dyDescent="0.2">
      <c r="A776" s="17"/>
      <c r="B776" s="14" t="s">
        <v>31</v>
      </c>
      <c r="C776" s="20">
        <v>56.109000000000002</v>
      </c>
      <c r="D776" s="21">
        <f>C776*C$6</f>
        <v>2188.2510000000002</v>
      </c>
      <c r="E776" s="9"/>
      <c r="F776" s="22">
        <v>1.47</v>
      </c>
      <c r="G776" s="26">
        <f>F776*C$6</f>
        <v>57.33</v>
      </c>
    </row>
    <row r="777" spans="1:7" ht="12" customHeight="1" x14ac:dyDescent="0.2">
      <c r="A777" s="17"/>
      <c r="B777" s="14" t="s">
        <v>32</v>
      </c>
      <c r="C777" s="20">
        <v>56.109000000000002</v>
      </c>
      <c r="D777" s="21">
        <f>C777*C$7</f>
        <v>2188.2510000000002</v>
      </c>
      <c r="E777" s="9"/>
      <c r="F777" s="22">
        <v>1.47</v>
      </c>
      <c r="G777" s="26">
        <f>F777*C$7</f>
        <v>57.33</v>
      </c>
    </row>
    <row r="778" spans="1:7" ht="12" customHeight="1" x14ac:dyDescent="0.2">
      <c r="A778" s="17"/>
      <c r="B778" s="14" t="s">
        <v>33</v>
      </c>
      <c r="C778" s="20">
        <v>56.109000000000002</v>
      </c>
      <c r="D778" s="21">
        <f>C778*C$8</f>
        <v>2188.2510000000002</v>
      </c>
      <c r="E778" s="9"/>
      <c r="F778" s="22">
        <v>1.47</v>
      </c>
      <c r="G778" s="26">
        <f>F778*C$8</f>
        <v>57.33</v>
      </c>
    </row>
    <row r="779" spans="1:7" ht="12" customHeight="1" x14ac:dyDescent="0.2">
      <c r="A779" s="17"/>
      <c r="B779" s="15" t="s">
        <v>76</v>
      </c>
      <c r="C779" s="23"/>
      <c r="D779" s="24">
        <f>SUM(D774:D778)</f>
        <v>10829.037</v>
      </c>
      <c r="E779" s="9"/>
      <c r="F779" s="25"/>
      <c r="G779" s="27">
        <f>SUM(G774:G778)</f>
        <v>283.70999999999998</v>
      </c>
    </row>
    <row r="780" spans="1:7" ht="12" customHeight="1" x14ac:dyDescent="0.2">
      <c r="A780" s="18" t="s">
        <v>77</v>
      </c>
      <c r="B780" s="122" t="s">
        <v>246</v>
      </c>
      <c r="C780" s="122"/>
      <c r="D780" s="122"/>
      <c r="E780" s="122"/>
      <c r="F780" s="122"/>
      <c r="G780" s="122"/>
    </row>
    <row r="781" spans="1:7" ht="12" customHeight="1" x14ac:dyDescent="0.2">
      <c r="A781" s="18" t="s">
        <v>79</v>
      </c>
      <c r="B781" s="118"/>
      <c r="C781" s="119"/>
      <c r="D781" s="119"/>
      <c r="E781" s="119"/>
      <c r="F781" s="119"/>
      <c r="G781" s="119"/>
    </row>
    <row r="782" spans="1:7" ht="12" customHeight="1" x14ac:dyDescent="0.2">
      <c r="A782" s="30" t="s">
        <v>80</v>
      </c>
      <c r="B782" s="122" t="s">
        <v>142</v>
      </c>
      <c r="C782" s="122"/>
      <c r="D782" s="122"/>
      <c r="E782" s="122"/>
      <c r="F782" s="122"/>
      <c r="G782" s="122"/>
    </row>
    <row r="783" spans="1:7" ht="12" customHeight="1" x14ac:dyDescent="0.2">
      <c r="A783" s="30" t="s">
        <v>82</v>
      </c>
      <c r="B783" s="116" t="s">
        <v>228</v>
      </c>
      <c r="C783" s="117"/>
      <c r="D783" s="117"/>
      <c r="E783" s="117"/>
      <c r="F783" s="117"/>
      <c r="G783" s="117"/>
    </row>
    <row r="784" spans="1:7" ht="12" customHeight="1" x14ac:dyDescent="0.2">
      <c r="A784" s="19" t="s">
        <v>84</v>
      </c>
      <c r="B784" s="118"/>
      <c r="C784" s="119"/>
      <c r="D784" s="119"/>
      <c r="E784" s="119"/>
      <c r="F784" s="119"/>
      <c r="G784" s="119"/>
    </row>
    <row r="786" spans="1:7" ht="12" customHeight="1" x14ac:dyDescent="0.25">
      <c r="A786" s="16" t="s">
        <v>66</v>
      </c>
      <c r="B786" s="6">
        <v>3780</v>
      </c>
      <c r="C786" s="7"/>
      <c r="D786" s="7"/>
      <c r="E786" s="7"/>
      <c r="F786" s="29"/>
      <c r="G786" s="29"/>
    </row>
    <row r="787" spans="1:7" ht="12" customHeight="1" x14ac:dyDescent="0.2">
      <c r="A787" s="17" t="s">
        <v>67</v>
      </c>
      <c r="B787" s="2" t="s">
        <v>193</v>
      </c>
      <c r="C787" s="41" t="s">
        <v>69</v>
      </c>
      <c r="D787" s="42"/>
      <c r="F787" s="41" t="s">
        <v>70</v>
      </c>
      <c r="G787" s="42"/>
    </row>
    <row r="788" spans="1:7" ht="12" customHeight="1" x14ac:dyDescent="0.2">
      <c r="A788" s="17"/>
      <c r="C788" s="8" t="s">
        <v>71</v>
      </c>
      <c r="D788" s="8" t="s">
        <v>72</v>
      </c>
      <c r="F788" s="8" t="s">
        <v>73</v>
      </c>
      <c r="G788" s="8" t="s">
        <v>74</v>
      </c>
    </row>
    <row r="789" spans="1:7" ht="12" customHeight="1" x14ac:dyDescent="0.2">
      <c r="A789" s="17"/>
      <c r="B789" s="14" t="s">
        <v>29</v>
      </c>
      <c r="C789" s="20">
        <v>131.727</v>
      </c>
      <c r="D789" s="21">
        <f>C789*C$4</f>
        <v>4873.8990000000003</v>
      </c>
      <c r="E789" s="9"/>
      <c r="F789" s="22">
        <v>2.38</v>
      </c>
      <c r="G789" s="26">
        <f>F789*C$4</f>
        <v>88.06</v>
      </c>
    </row>
    <row r="790" spans="1:7" ht="12" customHeight="1" x14ac:dyDescent="0.2">
      <c r="A790" s="17"/>
      <c r="B790" s="14" t="s">
        <v>30</v>
      </c>
      <c r="C790" s="20">
        <v>131.727</v>
      </c>
      <c r="D790" s="21">
        <f>C790*C$5</f>
        <v>5137.3530000000001</v>
      </c>
      <c r="E790" s="9"/>
      <c r="F790" s="22">
        <v>2.38</v>
      </c>
      <c r="G790" s="26">
        <f>F790*C$5</f>
        <v>92.82</v>
      </c>
    </row>
    <row r="791" spans="1:7" ht="12" customHeight="1" x14ac:dyDescent="0.2">
      <c r="A791" s="17"/>
      <c r="B791" s="14" t="s">
        <v>31</v>
      </c>
      <c r="C791" s="20">
        <v>131.727</v>
      </c>
      <c r="D791" s="21">
        <f>C791*C$6</f>
        <v>5137.3530000000001</v>
      </c>
      <c r="E791" s="9"/>
      <c r="F791" s="22">
        <v>2.38</v>
      </c>
      <c r="G791" s="26">
        <f>F791*C$6</f>
        <v>92.82</v>
      </c>
    </row>
    <row r="792" spans="1:7" ht="12" customHeight="1" x14ac:dyDescent="0.2">
      <c r="A792" s="17"/>
      <c r="B792" s="14" t="s">
        <v>32</v>
      </c>
      <c r="C792" s="20">
        <v>105.33</v>
      </c>
      <c r="D792" s="21">
        <f>C792*C$7</f>
        <v>4107.87</v>
      </c>
      <c r="E792" s="9"/>
      <c r="F792" s="22">
        <v>1.92</v>
      </c>
      <c r="G792" s="26">
        <f>F792*C$7</f>
        <v>74.88</v>
      </c>
    </row>
    <row r="793" spans="1:7" ht="12" customHeight="1" x14ac:dyDescent="0.2">
      <c r="A793" s="17"/>
      <c r="B793" s="14" t="s">
        <v>33</v>
      </c>
      <c r="C793" s="20">
        <v>131.727</v>
      </c>
      <c r="D793" s="21">
        <f>C793*C$8</f>
        <v>5137.3530000000001</v>
      </c>
      <c r="E793" s="9"/>
      <c r="F793" s="22">
        <v>2.38</v>
      </c>
      <c r="G793" s="26">
        <f>F793*C$8</f>
        <v>92.82</v>
      </c>
    </row>
    <row r="794" spans="1:7" ht="12" customHeight="1" x14ac:dyDescent="0.2">
      <c r="A794" s="17"/>
      <c r="B794" s="15" t="s">
        <v>76</v>
      </c>
      <c r="C794" s="23"/>
      <c r="D794" s="24">
        <f>SUM(D789:D793)</f>
        <v>24393.827999999998</v>
      </c>
      <c r="E794" s="9"/>
      <c r="F794" s="25"/>
      <c r="G794" s="27">
        <f>SUM(G789:G793)</f>
        <v>441.4</v>
      </c>
    </row>
    <row r="795" spans="1:7" ht="12" customHeight="1" x14ac:dyDescent="0.2">
      <c r="A795" s="18" t="s">
        <v>77</v>
      </c>
      <c r="B795" s="122" t="s">
        <v>246</v>
      </c>
      <c r="C795" s="122"/>
      <c r="D795" s="122"/>
      <c r="E795" s="122"/>
      <c r="F795" s="122"/>
      <c r="G795" s="122"/>
    </row>
    <row r="796" spans="1:7" ht="18" customHeight="1" x14ac:dyDescent="0.2">
      <c r="A796" s="18" t="s">
        <v>79</v>
      </c>
      <c r="B796" s="118" t="s">
        <v>265</v>
      </c>
      <c r="C796" s="119"/>
      <c r="D796" s="119"/>
      <c r="E796" s="119"/>
      <c r="F796" s="119"/>
      <c r="G796" s="119"/>
    </row>
    <row r="797" spans="1:7" ht="12" customHeight="1" x14ac:dyDescent="0.2">
      <c r="A797" s="30" t="s">
        <v>80</v>
      </c>
      <c r="B797" s="122" t="s">
        <v>142</v>
      </c>
      <c r="C797" s="122"/>
      <c r="D797" s="122"/>
      <c r="E797" s="122"/>
      <c r="F797" s="122"/>
      <c r="G797" s="122"/>
    </row>
    <row r="798" spans="1:7" ht="12" customHeight="1" x14ac:dyDescent="0.2">
      <c r="A798" s="30" t="s">
        <v>82</v>
      </c>
      <c r="B798" s="116" t="s">
        <v>228</v>
      </c>
      <c r="C798" s="117"/>
      <c r="D798" s="117"/>
      <c r="E798" s="117"/>
      <c r="F798" s="117"/>
      <c r="G798" s="117"/>
    </row>
    <row r="799" spans="1:7" ht="12" customHeight="1" x14ac:dyDescent="0.2">
      <c r="A799" s="19" t="s">
        <v>84</v>
      </c>
      <c r="B799" s="118"/>
      <c r="C799" s="119"/>
      <c r="D799" s="119"/>
      <c r="E799" s="119"/>
      <c r="F799" s="119"/>
      <c r="G799" s="119"/>
    </row>
    <row r="801" spans="1:7" ht="12" customHeight="1" x14ac:dyDescent="0.25">
      <c r="A801" s="16" t="s">
        <v>66</v>
      </c>
      <c r="B801" s="6">
        <v>3872</v>
      </c>
      <c r="C801" s="7"/>
      <c r="D801" s="7"/>
      <c r="E801" s="7"/>
      <c r="F801" s="29"/>
      <c r="G801" s="29"/>
    </row>
    <row r="802" spans="1:7" ht="12" customHeight="1" x14ac:dyDescent="0.2">
      <c r="A802" s="17" t="s">
        <v>67</v>
      </c>
      <c r="B802" s="2" t="s">
        <v>194</v>
      </c>
      <c r="C802" s="41" t="s">
        <v>69</v>
      </c>
      <c r="D802" s="42"/>
      <c r="F802" s="41" t="s">
        <v>70</v>
      </c>
      <c r="G802" s="42"/>
    </row>
    <row r="803" spans="1:7" ht="12" customHeight="1" x14ac:dyDescent="0.2">
      <c r="A803" s="17"/>
      <c r="C803" s="8" t="s">
        <v>71</v>
      </c>
      <c r="D803" s="8" t="s">
        <v>72</v>
      </c>
      <c r="F803" s="8" t="s">
        <v>73</v>
      </c>
      <c r="G803" s="8" t="s">
        <v>74</v>
      </c>
    </row>
    <row r="804" spans="1:7" ht="12" customHeight="1" x14ac:dyDescent="0.2">
      <c r="A804" s="17"/>
      <c r="B804" s="14" t="s">
        <v>29</v>
      </c>
      <c r="C804" s="20">
        <v>126.629</v>
      </c>
      <c r="D804" s="21">
        <f>C804*C$4</f>
        <v>4685.2730000000001</v>
      </c>
      <c r="E804" s="9"/>
      <c r="F804" s="22">
        <v>3.08</v>
      </c>
      <c r="G804" s="26">
        <f>F804*C$4</f>
        <v>113.96000000000001</v>
      </c>
    </row>
    <row r="805" spans="1:7" ht="12" customHeight="1" x14ac:dyDescent="0.2">
      <c r="A805" s="17"/>
      <c r="B805" s="14" t="s">
        <v>30</v>
      </c>
      <c r="C805" s="20">
        <v>96.870999999999995</v>
      </c>
      <c r="D805" s="21">
        <f>C805*C$5</f>
        <v>3777.9689999999996</v>
      </c>
      <c r="E805" s="9"/>
      <c r="F805" s="22">
        <v>2.37</v>
      </c>
      <c r="G805" s="26">
        <f>F805*C$5</f>
        <v>92.43</v>
      </c>
    </row>
    <row r="806" spans="1:7" ht="12" customHeight="1" x14ac:dyDescent="0.2">
      <c r="A806" s="17"/>
      <c r="B806" s="14" t="s">
        <v>31</v>
      </c>
      <c r="C806" s="20">
        <v>126.629</v>
      </c>
      <c r="D806" s="21">
        <f>C806*C$6</f>
        <v>4938.5309999999999</v>
      </c>
      <c r="E806" s="9"/>
      <c r="F806" s="22">
        <v>3.08</v>
      </c>
      <c r="G806" s="26">
        <f>F806*C$6</f>
        <v>120.12</v>
      </c>
    </row>
    <row r="807" spans="1:7" ht="12" customHeight="1" x14ac:dyDescent="0.2">
      <c r="A807" s="17"/>
      <c r="B807" s="14" t="s">
        <v>32</v>
      </c>
      <c r="C807" s="20">
        <v>126.629</v>
      </c>
      <c r="D807" s="21">
        <f>C807*C$7</f>
        <v>4938.5309999999999</v>
      </c>
      <c r="E807" s="9"/>
      <c r="F807" s="22">
        <v>3.08</v>
      </c>
      <c r="G807" s="26">
        <f>F807*C$7</f>
        <v>120.12</v>
      </c>
    </row>
    <row r="808" spans="1:7" ht="12" customHeight="1" x14ac:dyDescent="0.2">
      <c r="A808" s="17"/>
      <c r="B808" s="14" t="s">
        <v>33</v>
      </c>
      <c r="C808" s="20">
        <v>96.870999999999995</v>
      </c>
      <c r="D808" s="21">
        <f>C808*C$8</f>
        <v>3777.9689999999996</v>
      </c>
      <c r="E808" s="9"/>
      <c r="F808" s="22">
        <v>2.37</v>
      </c>
      <c r="G808" s="26">
        <f>F808*C$8</f>
        <v>92.43</v>
      </c>
    </row>
    <row r="809" spans="1:7" ht="12" customHeight="1" x14ac:dyDescent="0.2">
      <c r="A809" s="17"/>
      <c r="B809" s="15" t="s">
        <v>76</v>
      </c>
      <c r="C809" s="23"/>
      <c r="D809" s="24">
        <f>SUM(D804:D808)</f>
        <v>22118.273000000001</v>
      </c>
      <c r="E809" s="9"/>
      <c r="F809" s="25"/>
      <c r="G809" s="27">
        <f>SUM(G804:G808)</f>
        <v>539.05999999999995</v>
      </c>
    </row>
    <row r="810" spans="1:7" ht="12" customHeight="1" x14ac:dyDescent="0.2">
      <c r="A810" s="18" t="s">
        <v>77</v>
      </c>
      <c r="B810" s="122" t="s">
        <v>269</v>
      </c>
      <c r="C810" s="122"/>
      <c r="D810" s="122"/>
      <c r="E810" s="122"/>
      <c r="F810" s="122"/>
      <c r="G810" s="122"/>
    </row>
    <row r="811" spans="1:7" ht="12" customHeight="1" x14ac:dyDescent="0.2">
      <c r="A811" s="18" t="s">
        <v>79</v>
      </c>
      <c r="B811" s="118"/>
      <c r="C811" s="119"/>
      <c r="D811" s="119"/>
      <c r="E811" s="119"/>
      <c r="F811" s="119"/>
      <c r="G811" s="119"/>
    </row>
    <row r="812" spans="1:7" ht="12" customHeight="1" x14ac:dyDescent="0.2">
      <c r="A812" s="30" t="s">
        <v>80</v>
      </c>
      <c r="B812" s="122" t="s">
        <v>142</v>
      </c>
      <c r="C812" s="122"/>
      <c r="D812" s="122"/>
      <c r="E812" s="122"/>
      <c r="F812" s="122"/>
      <c r="G812" s="122"/>
    </row>
    <row r="813" spans="1:7" ht="12" customHeight="1" x14ac:dyDescent="0.2">
      <c r="A813" s="30" t="s">
        <v>82</v>
      </c>
      <c r="B813" s="116" t="s">
        <v>228</v>
      </c>
      <c r="C813" s="117"/>
      <c r="D813" s="117"/>
      <c r="E813" s="117"/>
      <c r="F813" s="117"/>
      <c r="G813" s="117"/>
    </row>
    <row r="814" spans="1:7" ht="12" customHeight="1" x14ac:dyDescent="0.2">
      <c r="A814" s="19" t="s">
        <v>84</v>
      </c>
      <c r="B814" s="118"/>
      <c r="C814" s="119"/>
      <c r="D814" s="119"/>
      <c r="E814" s="119"/>
      <c r="F814" s="119"/>
      <c r="G814" s="119"/>
    </row>
    <row r="819" spans="1:7" ht="24" customHeight="1" x14ac:dyDescent="0.3">
      <c r="A819" s="1" t="s">
        <v>144</v>
      </c>
      <c r="D819" s="129" t="s">
        <v>107</v>
      </c>
      <c r="E819" s="129"/>
      <c r="F819" s="129"/>
      <c r="G819" s="1"/>
    </row>
    <row r="820" spans="1:7" ht="12" customHeight="1" x14ac:dyDescent="0.2">
      <c r="A820" s="12"/>
    </row>
    <row r="821" spans="1:7" ht="12" customHeight="1" x14ac:dyDescent="0.2">
      <c r="A821" s="49" t="s">
        <v>108</v>
      </c>
      <c r="B821" s="51"/>
      <c r="C821" s="52"/>
      <c r="D821" s="50" t="s">
        <v>109</v>
      </c>
      <c r="F821" s="50" t="s">
        <v>110</v>
      </c>
    </row>
    <row r="822" spans="1:7" ht="12" customHeight="1" x14ac:dyDescent="0.2">
      <c r="A822" s="100">
        <f>B17</f>
        <v>430</v>
      </c>
      <c r="B822" s="103" t="str">
        <f>B18</f>
        <v>Eidsvoll - Jessheim</v>
      </c>
      <c r="C822" s="52"/>
      <c r="D822" s="54">
        <f>D32</f>
        <v>1070437.9129999999</v>
      </c>
      <c r="E822" s="55">
        <f>E32</f>
        <v>0</v>
      </c>
      <c r="F822" s="72">
        <f>G32</f>
        <v>31002.439999999995</v>
      </c>
    </row>
    <row r="823" spans="1:7" ht="12" customHeight="1" x14ac:dyDescent="0.2">
      <c r="A823" s="100">
        <f>B39</f>
        <v>441</v>
      </c>
      <c r="B823" s="103" t="str">
        <f>B40</f>
        <v>Eidsvoll - Nordkisa</v>
      </c>
      <c r="C823" s="53"/>
      <c r="D823" s="54">
        <f>D53</f>
        <v>164016.921</v>
      </c>
      <c r="E823" s="55">
        <f>E53</f>
        <v>0</v>
      </c>
      <c r="F823" s="72">
        <f>G53</f>
        <v>3181.4300000000003</v>
      </c>
    </row>
    <row r="824" spans="1:7" ht="12" customHeight="1" x14ac:dyDescent="0.2">
      <c r="A824" s="100">
        <f>B60</f>
        <v>442</v>
      </c>
      <c r="B824" s="103" t="str">
        <f>B61</f>
        <v>Eidsvoll - Styri</v>
      </c>
      <c r="C824" s="53"/>
      <c r="D824" s="54">
        <f>D74</f>
        <v>56229.260999999999</v>
      </c>
      <c r="E824" s="55"/>
      <c r="F824" s="72">
        <f>G74</f>
        <v>1483.39</v>
      </c>
    </row>
    <row r="825" spans="1:7" ht="12" customHeight="1" x14ac:dyDescent="0.2">
      <c r="A825" s="100">
        <f>B81</f>
        <v>443</v>
      </c>
      <c r="B825" s="103" t="str">
        <f>B82</f>
        <v>Feiring - Langset - Eidsvoll</v>
      </c>
      <c r="C825" s="52"/>
      <c r="D825" s="54">
        <f>D95</f>
        <v>103910.28199999999</v>
      </c>
      <c r="E825" s="55"/>
      <c r="F825" s="72">
        <f>G95</f>
        <v>2137.58</v>
      </c>
    </row>
    <row r="826" spans="1:7" ht="12" customHeight="1" x14ac:dyDescent="0.2">
      <c r="A826" s="100">
        <f>B102</f>
        <v>445</v>
      </c>
      <c r="B826" s="103" t="str">
        <f>B103</f>
        <v>Hurdal-Eidsvoll verk</v>
      </c>
      <c r="C826" s="53"/>
      <c r="D826" s="54">
        <f>D116</f>
        <v>185844.75200000001</v>
      </c>
      <c r="E826" s="55"/>
      <c r="F826" s="72">
        <f>G116</f>
        <v>3738.89</v>
      </c>
    </row>
    <row r="827" spans="1:7" ht="12" customHeight="1" x14ac:dyDescent="0.2">
      <c r="A827" s="100">
        <f>B123</f>
        <v>446</v>
      </c>
      <c r="B827" s="103" t="str">
        <f>B124</f>
        <v>Skole Hurdal - Nannestad_Jessheim</v>
      </c>
      <c r="C827" s="53"/>
      <c r="D827" s="54">
        <f>D137</f>
        <v>36463.826000000001</v>
      </c>
      <c r="E827" s="55"/>
      <c r="F827" s="72">
        <f>G137</f>
        <v>864.4</v>
      </c>
    </row>
    <row r="828" spans="1:7" ht="12" customHeight="1" x14ac:dyDescent="0.2">
      <c r="A828" s="102">
        <f>B144</f>
        <v>448</v>
      </c>
      <c r="B828" s="14" t="str">
        <f>B145</f>
        <v>Langset - Eidsvoll (Østsiden)</v>
      </c>
      <c r="C828" s="52"/>
      <c r="D828" s="54">
        <f>D158</f>
        <v>26312.501000000004</v>
      </c>
      <c r="E828" s="55"/>
      <c r="F828" s="72">
        <f>G158</f>
        <v>689.08</v>
      </c>
    </row>
    <row r="829" spans="1:7" ht="12" customHeight="1" x14ac:dyDescent="0.2">
      <c r="A829" s="100">
        <f>B165</f>
        <v>450</v>
      </c>
      <c r="B829" s="103" t="str">
        <f>B166</f>
        <v>Årnes - Oslo lufthavn</v>
      </c>
      <c r="C829" s="53"/>
      <c r="D829" s="54">
        <f>D179</f>
        <v>1053313.6909999999</v>
      </c>
      <c r="E829" s="55"/>
      <c r="F829" s="72">
        <f>G179</f>
        <v>24273.78</v>
      </c>
    </row>
    <row r="830" spans="1:7" ht="12" customHeight="1" x14ac:dyDescent="0.2">
      <c r="A830" s="100">
        <f>B186</f>
        <v>451</v>
      </c>
      <c r="B830" s="103" t="str">
        <f>B187</f>
        <v>Årnes - Dysterud</v>
      </c>
      <c r="C830" s="53"/>
      <c r="D830" s="54">
        <f>D200</f>
        <v>127289.60299999997</v>
      </c>
      <c r="E830" s="55"/>
      <c r="F830" s="72">
        <f>G200</f>
        <v>2808.8300000000004</v>
      </c>
    </row>
    <row r="831" spans="1:7" ht="12" customHeight="1" x14ac:dyDescent="0.2">
      <c r="A831" s="100">
        <f>B207</f>
        <v>452</v>
      </c>
      <c r="B831" s="103" t="str">
        <f>B208</f>
        <v>Årnes - Dragsjøvegen</v>
      </c>
      <c r="C831" s="52"/>
      <c r="D831" s="54">
        <f>D221</f>
        <v>6395.3159999999998</v>
      </c>
      <c r="E831" s="55"/>
      <c r="F831" s="72">
        <f>G221</f>
        <v>149.4</v>
      </c>
    </row>
    <row r="832" spans="1:7" ht="12" customHeight="1" x14ac:dyDescent="0.2">
      <c r="A832" s="100">
        <f>B228</f>
        <v>453</v>
      </c>
      <c r="B832" s="103" t="str">
        <f>B229</f>
        <v>Årnes - Hvam - Rånåsfoss</v>
      </c>
      <c r="C832" s="53"/>
      <c r="D832" s="54">
        <f>D242</f>
        <v>21580.240999999995</v>
      </c>
      <c r="E832" s="55"/>
      <c r="F832" s="72">
        <f>G242</f>
        <v>559.37000000000012</v>
      </c>
    </row>
    <row r="833" spans="1:6" ht="12" customHeight="1" x14ac:dyDescent="0.2">
      <c r="A833" s="100">
        <f>B249</f>
        <v>455</v>
      </c>
      <c r="B833" s="103" t="str">
        <f>B250</f>
        <v>Rånåsfoss - Årnes</v>
      </c>
      <c r="C833" s="53"/>
      <c r="D833" s="54">
        <f>D263</f>
        <v>171783.99900000001</v>
      </c>
      <c r="E833" s="55"/>
      <c r="F833" s="72">
        <f>G263</f>
        <v>4391.5099999999993</v>
      </c>
    </row>
    <row r="834" spans="1:6" ht="12" customHeight="1" x14ac:dyDescent="0.2">
      <c r="A834" s="100">
        <f>B270</f>
        <v>460</v>
      </c>
      <c r="B834" s="103" t="str">
        <f>B271</f>
        <v>Kløfta - Herbergåsen</v>
      </c>
      <c r="C834" s="52"/>
      <c r="D834" s="54">
        <f>D284</f>
        <v>279658.80099999998</v>
      </c>
      <c r="E834" s="55"/>
      <c r="F834" s="72">
        <f>G284</f>
        <v>5212.8700000000008</v>
      </c>
    </row>
    <row r="835" spans="1:6" ht="12" customHeight="1" x14ac:dyDescent="0.2">
      <c r="A835" s="100">
        <f>B291</f>
        <v>3531</v>
      </c>
      <c r="B835" s="103" t="str">
        <f>B292</f>
        <v>Ekornrud - Algarheim</v>
      </c>
      <c r="C835" s="53"/>
      <c r="D835" s="54">
        <f>D299</f>
        <v>3413.4249999999997</v>
      </c>
      <c r="E835" s="55"/>
      <c r="F835" s="72">
        <f>G299</f>
        <v>109.81</v>
      </c>
    </row>
    <row r="836" spans="1:6" ht="12" customHeight="1" x14ac:dyDescent="0.2">
      <c r="A836" s="100">
        <f>B306</f>
        <v>3532</v>
      </c>
      <c r="B836" s="103" t="str">
        <f>B307</f>
        <v>Gystadmarka/Nordkisa - Hauerseter</v>
      </c>
      <c r="C836" s="53"/>
      <c r="D836" s="54">
        <f>D314</f>
        <v>9362.2020000000011</v>
      </c>
      <c r="E836" s="55"/>
      <c r="F836" s="72">
        <f>G314</f>
        <v>211.61</v>
      </c>
    </row>
    <row r="837" spans="1:6" ht="12" customHeight="1" x14ac:dyDescent="0.2">
      <c r="A837" s="100">
        <f>B321</f>
        <v>3533</v>
      </c>
      <c r="B837" s="103" t="str">
        <f>B322</f>
        <v>Borgen sk. - Gystadmarka usk.</v>
      </c>
      <c r="C837" s="52"/>
      <c r="D837" s="54">
        <f>D329</f>
        <v>17535.857999999997</v>
      </c>
      <c r="E837" s="55"/>
      <c r="F837" s="72">
        <f>G329</f>
        <v>436.65999999999997</v>
      </c>
    </row>
    <row r="838" spans="1:6" ht="12" customHeight="1" x14ac:dyDescent="0.2">
      <c r="A838" s="100">
        <f>B336</f>
        <v>3534</v>
      </c>
      <c r="B838" s="103" t="str">
        <f>B337</f>
        <v>Borgen - Dragvoll</v>
      </c>
      <c r="C838" s="53"/>
      <c r="D838" s="54">
        <f>D344</f>
        <v>4368.6369999999997</v>
      </c>
      <c r="E838" s="55"/>
      <c r="F838" s="72">
        <f>G344</f>
        <v>98.03</v>
      </c>
    </row>
    <row r="839" spans="1:6" ht="12" customHeight="1" x14ac:dyDescent="0.2">
      <c r="A839" s="100">
        <f>B351</f>
        <v>3535</v>
      </c>
      <c r="B839" s="103" t="str">
        <f>B352</f>
        <v>Mogreina - Gystadmarka - Østli</v>
      </c>
      <c r="C839" s="53"/>
      <c r="D839" s="54">
        <f>D359</f>
        <v>30634.916999999994</v>
      </c>
      <c r="E839" s="55"/>
      <c r="F839" s="72">
        <f>G359</f>
        <v>707.85</v>
      </c>
    </row>
    <row r="840" spans="1:6" ht="12" customHeight="1" x14ac:dyDescent="0.2">
      <c r="A840" s="100">
        <f>B366</f>
        <v>3538</v>
      </c>
      <c r="B840" s="103" t="str">
        <f>B367</f>
        <v>Nordkisa - Jessheim - Nannestad</v>
      </c>
      <c r="C840" s="52"/>
      <c r="D840" s="54">
        <f>D374</f>
        <v>8443.3639999999996</v>
      </c>
      <c r="E840" s="55"/>
      <c r="F840" s="72">
        <f>G374</f>
        <v>221.95</v>
      </c>
    </row>
    <row r="841" spans="1:6" ht="12" customHeight="1" x14ac:dyDescent="0.2">
      <c r="A841" s="100">
        <f>B381</f>
        <v>3574</v>
      </c>
      <c r="B841" s="103" t="str">
        <f>B382</f>
        <v>Haug - Stokker-Borgen - Jessheim vgs.</v>
      </c>
      <c r="C841" s="53"/>
      <c r="D841" s="54">
        <f>D389</f>
        <v>10855.091999999999</v>
      </c>
      <c r="E841" s="55"/>
      <c r="F841" s="72">
        <f>G389</f>
        <v>270.2</v>
      </c>
    </row>
    <row r="842" spans="1:6" ht="12" customHeight="1" x14ac:dyDescent="0.2">
      <c r="A842" s="100">
        <f>B396</f>
        <v>3632</v>
      </c>
      <c r="B842" s="103" t="str">
        <f>B397</f>
        <v>Fenstad - Årnes</v>
      </c>
      <c r="C842" s="53"/>
      <c r="D842" s="54">
        <f>D404</f>
        <v>10593.577000000001</v>
      </c>
      <c r="E842" s="55"/>
      <c r="F842" s="72">
        <f>G404</f>
        <v>241.25</v>
      </c>
    </row>
    <row r="843" spans="1:6" ht="12" customHeight="1" x14ac:dyDescent="0.2">
      <c r="A843" s="100">
        <f>B411</f>
        <v>3633</v>
      </c>
      <c r="B843" s="103" t="str">
        <f>B412</f>
        <v>Fenstad - Vormsund - Neskollen</v>
      </c>
      <c r="C843" s="52"/>
      <c r="D843" s="54">
        <f>D419</f>
        <v>16556.803</v>
      </c>
      <c r="E843" s="55"/>
      <c r="F843" s="72">
        <f>G419</f>
        <v>358.74</v>
      </c>
    </row>
    <row r="844" spans="1:6" ht="12" customHeight="1" x14ac:dyDescent="0.2">
      <c r="A844" s="100">
        <f>B426</f>
        <v>3634</v>
      </c>
      <c r="B844" s="103" t="str">
        <f>B427</f>
        <v>Vormsund - Neskollen - Bårstad</v>
      </c>
      <c r="C844" s="53"/>
      <c r="D844" s="54">
        <f>D434</f>
        <v>13872.068000000003</v>
      </c>
      <c r="E844" s="55"/>
      <c r="F844" s="72">
        <f>G434</f>
        <v>322.30999999999995</v>
      </c>
    </row>
    <row r="845" spans="1:6" ht="12" customHeight="1" x14ac:dyDescent="0.2">
      <c r="A845" s="100">
        <f>B441</f>
        <v>3636</v>
      </c>
      <c r="B845" s="103" t="str">
        <f>B442</f>
        <v>Neskollen - Vormsund - Nyhus - Lillerommen</v>
      </c>
      <c r="C845" s="53"/>
      <c r="D845" s="54">
        <f>D449</f>
        <v>9044.5689999999995</v>
      </c>
      <c r="E845" s="55"/>
      <c r="F845" s="72">
        <f>G449</f>
        <v>200.65000000000003</v>
      </c>
    </row>
    <row r="846" spans="1:6" ht="12" customHeight="1" x14ac:dyDescent="0.2">
      <c r="A846" s="100">
        <f>B456</f>
        <v>3637</v>
      </c>
      <c r="B846" s="103" t="str">
        <f>B457</f>
        <v>Fenstad - Bårstad</v>
      </c>
      <c r="C846" s="52"/>
      <c r="D846" s="54">
        <f>D464</f>
        <v>12118.057999999999</v>
      </c>
      <c r="E846" s="55"/>
      <c r="F846" s="72">
        <f>G464</f>
        <v>266.14999999999998</v>
      </c>
    </row>
    <row r="847" spans="1:6" ht="12" customHeight="1" x14ac:dyDescent="0.2">
      <c r="A847" s="100">
        <f>B471</f>
        <v>3638</v>
      </c>
      <c r="B847" s="103" t="str">
        <f>B472</f>
        <v>Neskollen-Vormsund-Fenstad-Skogbygda-Fallet</v>
      </c>
      <c r="C847" s="53"/>
      <c r="D847" s="54">
        <f>D479</f>
        <v>16795.776000000002</v>
      </c>
      <c r="E847" s="55"/>
      <c r="F847" s="72">
        <f>G479</f>
        <v>378.05999999999995</v>
      </c>
    </row>
    <row r="848" spans="1:6" ht="12" customHeight="1" x14ac:dyDescent="0.2">
      <c r="A848" s="100">
        <f>B486</f>
        <v>3639</v>
      </c>
      <c r="B848" s="103" t="str">
        <f>B487</f>
        <v>Skogbygda - Vormsund - Dysterud - Bjertnestunet</v>
      </c>
      <c r="C848" s="53"/>
      <c r="D848" s="54">
        <f>D494</f>
        <v>14557.972999999998</v>
      </c>
      <c r="E848" s="55"/>
      <c r="F848" s="72">
        <f>G494</f>
        <v>345.21</v>
      </c>
    </row>
    <row r="849" spans="1:11" ht="12" customHeight="1" x14ac:dyDescent="0.2">
      <c r="A849" s="100">
        <f>B501</f>
        <v>3640</v>
      </c>
      <c r="B849" s="103" t="str">
        <f>B502</f>
        <v>Skogbygda - Opaker - Bjertnestunet</v>
      </c>
      <c r="C849" s="52"/>
      <c r="D849" s="54">
        <f>D509</f>
        <v>8990.9549999999999</v>
      </c>
      <c r="E849" s="55"/>
      <c r="F849" s="72">
        <f>G509</f>
        <v>244.70999999999998</v>
      </c>
    </row>
    <row r="850" spans="1:11" ht="12" customHeight="1" x14ac:dyDescent="0.2">
      <c r="A850" s="100">
        <f>B516</f>
        <v>3641</v>
      </c>
      <c r="B850" s="103" t="str">
        <f>B517</f>
        <v>Vormsund - Opaker - Skogbygda</v>
      </c>
      <c r="C850" s="53"/>
      <c r="D850" s="54">
        <f>D524</f>
        <v>8233.614999999998</v>
      </c>
      <c r="E850" s="55">
        <f>E74</f>
        <v>0</v>
      </c>
      <c r="F850" s="72">
        <f>G524</f>
        <v>199.29</v>
      </c>
      <c r="J850" s="10"/>
      <c r="K850" s="55"/>
    </row>
    <row r="851" spans="1:11" ht="12" customHeight="1" x14ac:dyDescent="0.2">
      <c r="A851" s="100">
        <f>B531</f>
        <v>3643</v>
      </c>
      <c r="B851" s="103" t="str">
        <f>B532</f>
        <v>Neskollen - Simarud - Udnes -Fuglefjellet</v>
      </c>
      <c r="C851" s="53"/>
      <c r="D851" s="54">
        <f>D539</f>
        <v>13429.246999999999</v>
      </c>
      <c r="E851" s="55">
        <f>E95</f>
        <v>0</v>
      </c>
      <c r="F851" s="72">
        <f>G539</f>
        <v>287.05</v>
      </c>
      <c r="J851" s="10"/>
    </row>
    <row r="852" spans="1:11" ht="12" customHeight="1" x14ac:dyDescent="0.2">
      <c r="A852" s="100">
        <f>B546</f>
        <v>3644</v>
      </c>
      <c r="B852" s="103" t="str">
        <f>B547</f>
        <v>Fuglefjellet-Neskollen</v>
      </c>
      <c r="C852" s="52"/>
      <c r="D852" s="54">
        <f>D554</f>
        <v>3815.8029999999999</v>
      </c>
      <c r="E852" s="55"/>
      <c r="F852" s="72">
        <f>G554</f>
        <v>90.71</v>
      </c>
      <c r="J852" s="10"/>
    </row>
    <row r="853" spans="1:11" ht="12" customHeight="1" x14ac:dyDescent="0.2">
      <c r="A853" s="100">
        <f>B561</f>
        <v>3652</v>
      </c>
      <c r="B853" s="103" t="str">
        <f>B562</f>
        <v>Opaker - Sæterstøa - Østgård</v>
      </c>
      <c r="C853" s="53"/>
      <c r="D853" s="54">
        <f>D569</f>
        <v>7224.4629999999997</v>
      </c>
      <c r="E853" s="55"/>
      <c r="F853" s="72">
        <f>G569</f>
        <v>227.83</v>
      </c>
      <c r="J853" s="10"/>
    </row>
    <row r="854" spans="1:11" ht="12" customHeight="1" x14ac:dyDescent="0.2">
      <c r="A854" s="100">
        <f>B576</f>
        <v>3657</v>
      </c>
      <c r="B854" s="103" t="str">
        <f>B577</f>
        <v>Runni - Framtun - Elvestad - Lundsvegen</v>
      </c>
      <c r="C854" s="53"/>
      <c r="D854" s="54">
        <f>D584</f>
        <v>11445.492999999999</v>
      </c>
      <c r="E854" s="55"/>
      <c r="F854" s="72">
        <f>G584</f>
        <v>287.85000000000002</v>
      </c>
      <c r="J854" s="10"/>
    </row>
    <row r="855" spans="1:11" ht="12" customHeight="1" x14ac:dyDescent="0.2">
      <c r="A855" s="100">
        <f>B591</f>
        <v>3658</v>
      </c>
      <c r="B855" s="103" t="str">
        <f>B592</f>
        <v xml:space="preserve">Framtun - Aulitoppen - Huserteiet </v>
      </c>
      <c r="C855" s="52"/>
      <c r="D855" s="54">
        <f>D599</f>
        <v>7326.7819999999992</v>
      </c>
      <c r="E855" s="55"/>
      <c r="F855" s="72">
        <f>G599</f>
        <v>178.39</v>
      </c>
      <c r="J855" s="10"/>
    </row>
    <row r="856" spans="1:11" ht="12" customHeight="1" x14ac:dyDescent="0.2">
      <c r="A856" s="100">
        <f>B606</f>
        <v>3659</v>
      </c>
      <c r="B856" s="103" t="str">
        <f>B607</f>
        <v>Runni - Østgård - Sandbergvn - Auli mølle</v>
      </c>
      <c r="C856" s="53"/>
      <c r="D856" s="54">
        <f>D614</f>
        <v>10706.217000000001</v>
      </c>
      <c r="E856" s="55"/>
      <c r="F856" s="72">
        <f>G614</f>
        <v>340.99999999999994</v>
      </c>
      <c r="J856" s="10"/>
    </row>
    <row r="857" spans="1:11" ht="12" customHeight="1" x14ac:dyDescent="0.2">
      <c r="A857" s="100">
        <f>B621</f>
        <v>3674</v>
      </c>
      <c r="B857" s="103" t="str">
        <f>B622</f>
        <v>Nes - Skogbygda - Fallet</v>
      </c>
      <c r="C857" s="53"/>
      <c r="D857" s="54">
        <f>D629</f>
        <v>10942.907000000001</v>
      </c>
      <c r="E857" s="55"/>
      <c r="F857" s="72">
        <f>G629</f>
        <v>250.89999999999998</v>
      </c>
      <c r="J857" s="10"/>
    </row>
    <row r="858" spans="1:11" ht="12" customHeight="1" x14ac:dyDescent="0.2">
      <c r="A858" s="100">
        <f>B636</f>
        <v>3686</v>
      </c>
      <c r="B858" s="103" t="str">
        <f>B637</f>
        <v>Runni - Tomteråsen - Rånåsfoss</v>
      </c>
      <c r="C858" s="52"/>
      <c r="D858" s="54">
        <f>D644</f>
        <v>4543.2199999999993</v>
      </c>
      <c r="E858" s="55"/>
      <c r="F858" s="72">
        <f>G644</f>
        <v>119.66000000000003</v>
      </c>
      <c r="J858" s="10"/>
    </row>
    <row r="859" spans="1:11" ht="12" customHeight="1" x14ac:dyDescent="0.2">
      <c r="A859" s="100">
        <f>B651</f>
        <v>3731</v>
      </c>
      <c r="B859" s="103" t="str">
        <f>B652</f>
        <v>Vilberg - Brennlia - Millidal</v>
      </c>
      <c r="C859" s="53"/>
      <c r="D859" s="54">
        <f>D659</f>
        <v>8154.8250000000007</v>
      </c>
      <c r="E859" s="55"/>
      <c r="F859" s="72">
        <f>G659</f>
        <v>246.95</v>
      </c>
      <c r="J859" s="10"/>
    </row>
    <row r="860" spans="1:11" ht="12" customHeight="1" x14ac:dyDescent="0.2">
      <c r="A860" s="100">
        <f>B666</f>
        <v>3734</v>
      </c>
      <c r="B860" s="103" t="str">
        <f>B667</f>
        <v>Vilberg - Vegamot - Tømtedalen</v>
      </c>
      <c r="C860" s="53"/>
      <c r="D860" s="54">
        <f>D674</f>
        <v>10940.011999999999</v>
      </c>
      <c r="E860" s="55"/>
      <c r="F860" s="72">
        <f>G674</f>
        <v>295.29000000000002</v>
      </c>
    </row>
    <row r="861" spans="1:11" ht="12" customHeight="1" x14ac:dyDescent="0.2">
      <c r="A861" s="100">
        <f>B681</f>
        <v>3735</v>
      </c>
      <c r="B861" s="103" t="str">
        <f>B682</f>
        <v>Vilberg - Finstad/ Bårstad</v>
      </c>
      <c r="C861" s="52"/>
      <c r="D861" s="54">
        <f>D689</f>
        <v>4348.2900000000009</v>
      </c>
      <c r="E861" s="55"/>
      <c r="F861" s="72">
        <f>G689</f>
        <v>125.44999999999999</v>
      </c>
    </row>
    <row r="862" spans="1:11" ht="12" customHeight="1" x14ac:dyDescent="0.2">
      <c r="A862" s="100">
        <f>B696</f>
        <v>3737</v>
      </c>
      <c r="B862" s="103" t="str">
        <f>B697</f>
        <v>Langset - Minnesund - Vestheim</v>
      </c>
      <c r="C862" s="53"/>
      <c r="D862" s="54">
        <f>D704</f>
        <v>9744.08</v>
      </c>
      <c r="E862" s="55"/>
      <c r="F862" s="72">
        <f>G704</f>
        <v>292.78999999999996</v>
      </c>
    </row>
    <row r="863" spans="1:11" ht="12" customHeight="1" x14ac:dyDescent="0.2">
      <c r="A863" s="100">
        <f>B711</f>
        <v>3740</v>
      </c>
      <c r="B863" s="103" t="str">
        <f>B712</f>
        <v>Råholt - Bøn - Venger</v>
      </c>
      <c r="C863" s="53"/>
      <c r="D863" s="54">
        <f>D719</f>
        <v>2125.123</v>
      </c>
      <c r="E863" s="55"/>
      <c r="F863" s="72">
        <f>G719</f>
        <v>100.36000000000001</v>
      </c>
    </row>
    <row r="864" spans="1:11" ht="12" customHeight="1" x14ac:dyDescent="0.2">
      <c r="A864" s="100">
        <f>B726</f>
        <v>3742</v>
      </c>
      <c r="B864" s="103" t="str">
        <f>B727</f>
        <v>Ås - Finstad - Ås nordre</v>
      </c>
      <c r="C864" s="52"/>
      <c r="D864" s="54">
        <f>D734</f>
        <v>17745.527999999998</v>
      </c>
      <c r="E864" s="55"/>
      <c r="F864" s="72">
        <f>G734</f>
        <v>438.80000000000007</v>
      </c>
    </row>
    <row r="865" spans="1:6" ht="12" customHeight="1" x14ac:dyDescent="0.2">
      <c r="A865" s="100">
        <f>B741</f>
        <v>3743</v>
      </c>
      <c r="B865" s="103" t="str">
        <f>B742</f>
        <v>Finstad - Dal - Råholt</v>
      </c>
      <c r="C865" s="53"/>
      <c r="D865" s="54">
        <f>D749</f>
        <v>8609.1509999999998</v>
      </c>
      <c r="E865" s="55"/>
      <c r="F865" s="72">
        <f>G749</f>
        <v>264.41000000000003</v>
      </c>
    </row>
    <row r="866" spans="1:6" ht="12" customHeight="1" x14ac:dyDescent="0.2">
      <c r="A866" s="100">
        <f>B756</f>
        <v>3771</v>
      </c>
      <c r="B866" s="103" t="str">
        <f>B757</f>
        <v>Jessheim- Mogreina-Dal-Vilberg</v>
      </c>
      <c r="C866" s="53"/>
      <c r="D866" s="54">
        <f>D764</f>
        <v>24153.564000000002</v>
      </c>
      <c r="E866" s="55"/>
      <c r="F866" s="72">
        <f>G764</f>
        <v>594.44000000000005</v>
      </c>
    </row>
    <row r="867" spans="1:6" ht="12" customHeight="1" x14ac:dyDescent="0.2">
      <c r="A867" s="100">
        <f>B771</f>
        <v>3772</v>
      </c>
      <c r="B867" s="103" t="str">
        <f>B772</f>
        <v>Vilberg - Jessheim - Bårstad - Finstad</v>
      </c>
      <c r="C867" s="52"/>
      <c r="D867" s="54">
        <f>D779</f>
        <v>10829.037</v>
      </c>
      <c r="E867" s="55"/>
      <c r="F867" s="72">
        <f>G779</f>
        <v>283.70999999999998</v>
      </c>
    </row>
    <row r="868" spans="1:6" ht="12" customHeight="1" x14ac:dyDescent="0.2">
      <c r="A868" s="100">
        <f>B786</f>
        <v>3780</v>
      </c>
      <c r="B868" s="103" t="str">
        <f>B787</f>
        <v>Vilberg - Bårstad - Neskollen</v>
      </c>
      <c r="C868" s="53"/>
      <c r="D868" s="54">
        <f>D794</f>
        <v>24393.827999999998</v>
      </c>
      <c r="E868" s="55"/>
      <c r="F868" s="72">
        <f>G794</f>
        <v>441.4</v>
      </c>
    </row>
    <row r="869" spans="1:6" ht="12" customHeight="1" x14ac:dyDescent="0.2">
      <c r="A869" s="100">
        <f>B801</f>
        <v>3872</v>
      </c>
      <c r="B869" s="103" t="str">
        <f>B802</f>
        <v>Eidsvoll - Nannestad vgs.</v>
      </c>
      <c r="C869" s="53"/>
      <c r="D869" s="54">
        <f>D809</f>
        <v>22118.273000000001</v>
      </c>
      <c r="E869" s="55"/>
      <c r="F869" s="72">
        <f>G809</f>
        <v>539.05999999999995</v>
      </c>
    </row>
    <row r="870" spans="1:6" ht="12" customHeight="1" x14ac:dyDescent="0.2">
      <c r="A870" s="56" t="s">
        <v>146</v>
      </c>
      <c r="B870" s="57"/>
      <c r="C870" s="58"/>
      <c r="D870" s="59">
        <f>SUM(D822:D869)</f>
        <v>3711209.8390000011</v>
      </c>
      <c r="E870" s="47"/>
      <c r="F870" s="107">
        <f>SUM(F822:F869)</f>
        <v>90511.499999999971</v>
      </c>
    </row>
  </sheetData>
  <mergeCells count="293">
    <mergeCell ref="B813:G813"/>
    <mergeCell ref="B814:G814"/>
    <mergeCell ref="C145:D145"/>
    <mergeCell ref="F145:G145"/>
    <mergeCell ref="B159:G159"/>
    <mergeCell ref="B160:G160"/>
    <mergeCell ref="B161:G161"/>
    <mergeCell ref="B162:G162"/>
    <mergeCell ref="B163:G163"/>
    <mergeCell ref="B784:G784"/>
    <mergeCell ref="B795:G795"/>
    <mergeCell ref="B796:G796"/>
    <mergeCell ref="B797:G797"/>
    <mergeCell ref="B798:G798"/>
    <mergeCell ref="B799:G799"/>
    <mergeCell ref="B810:G810"/>
    <mergeCell ref="B811:G811"/>
    <mergeCell ref="B812:G812"/>
    <mergeCell ref="B765:G765"/>
    <mergeCell ref="B766:G766"/>
    <mergeCell ref="B767:G767"/>
    <mergeCell ref="B768:G768"/>
    <mergeCell ref="B769:G769"/>
    <mergeCell ref="B780:G780"/>
    <mergeCell ref="B783:G783"/>
    <mergeCell ref="B736:G736"/>
    <mergeCell ref="B737:G737"/>
    <mergeCell ref="B738:G738"/>
    <mergeCell ref="B739:G739"/>
    <mergeCell ref="B750:G750"/>
    <mergeCell ref="B751:G751"/>
    <mergeCell ref="B752:G752"/>
    <mergeCell ref="B753:G753"/>
    <mergeCell ref="B754:G754"/>
    <mergeCell ref="B709:G709"/>
    <mergeCell ref="B720:G720"/>
    <mergeCell ref="B721:G721"/>
    <mergeCell ref="B722:G722"/>
    <mergeCell ref="B723:G723"/>
    <mergeCell ref="B724:G724"/>
    <mergeCell ref="B735:G735"/>
    <mergeCell ref="B781:G781"/>
    <mergeCell ref="B782:G782"/>
    <mergeCell ref="B690:G690"/>
    <mergeCell ref="B691:G691"/>
    <mergeCell ref="B692:G692"/>
    <mergeCell ref="B693:G693"/>
    <mergeCell ref="B694:G694"/>
    <mergeCell ref="B705:G705"/>
    <mergeCell ref="B706:G706"/>
    <mergeCell ref="B707:G707"/>
    <mergeCell ref="B708:G708"/>
    <mergeCell ref="B661:G661"/>
    <mergeCell ref="B662:G662"/>
    <mergeCell ref="B663:G663"/>
    <mergeCell ref="B664:G664"/>
    <mergeCell ref="B675:G675"/>
    <mergeCell ref="B676:G676"/>
    <mergeCell ref="B677:G677"/>
    <mergeCell ref="B678:G678"/>
    <mergeCell ref="B679:G679"/>
    <mergeCell ref="B632:G632"/>
    <mergeCell ref="B633:G633"/>
    <mergeCell ref="B634:G634"/>
    <mergeCell ref="B645:G645"/>
    <mergeCell ref="B646:G646"/>
    <mergeCell ref="B647:G647"/>
    <mergeCell ref="B648:G648"/>
    <mergeCell ref="B649:G649"/>
    <mergeCell ref="B660:G660"/>
    <mergeCell ref="B603:G603"/>
    <mergeCell ref="B604:G604"/>
    <mergeCell ref="B615:G615"/>
    <mergeCell ref="B616:G616"/>
    <mergeCell ref="B617:G617"/>
    <mergeCell ref="B618:G618"/>
    <mergeCell ref="B619:G619"/>
    <mergeCell ref="B630:G630"/>
    <mergeCell ref="B631:G631"/>
    <mergeCell ref="B574:G574"/>
    <mergeCell ref="B585:G585"/>
    <mergeCell ref="B586:G586"/>
    <mergeCell ref="B587:G587"/>
    <mergeCell ref="B588:G588"/>
    <mergeCell ref="B589:G589"/>
    <mergeCell ref="B600:G600"/>
    <mergeCell ref="B601:G601"/>
    <mergeCell ref="B602:G602"/>
    <mergeCell ref="B555:G555"/>
    <mergeCell ref="B556:G556"/>
    <mergeCell ref="B557:G557"/>
    <mergeCell ref="B558:G558"/>
    <mergeCell ref="B559:G559"/>
    <mergeCell ref="B570:G570"/>
    <mergeCell ref="B571:G571"/>
    <mergeCell ref="B572:G572"/>
    <mergeCell ref="B573:G573"/>
    <mergeCell ref="B526:G526"/>
    <mergeCell ref="B527:G527"/>
    <mergeCell ref="B528:G528"/>
    <mergeCell ref="B529:G529"/>
    <mergeCell ref="B540:G540"/>
    <mergeCell ref="B541:G541"/>
    <mergeCell ref="B542:G542"/>
    <mergeCell ref="B543:G543"/>
    <mergeCell ref="B544:G544"/>
    <mergeCell ref="B285:G285"/>
    <mergeCell ref="B286:G286"/>
    <mergeCell ref="B287:G287"/>
    <mergeCell ref="B288:G288"/>
    <mergeCell ref="B289:G289"/>
    <mergeCell ref="B465:G465"/>
    <mergeCell ref="B466:G466"/>
    <mergeCell ref="B467:G467"/>
    <mergeCell ref="B468:G468"/>
    <mergeCell ref="B454:G454"/>
    <mergeCell ref="B422:G422"/>
    <mergeCell ref="B423:G423"/>
    <mergeCell ref="B424:G424"/>
    <mergeCell ref="B435:G435"/>
    <mergeCell ref="B436:G436"/>
    <mergeCell ref="B437:G437"/>
    <mergeCell ref="B406:G406"/>
    <mergeCell ref="B407:G407"/>
    <mergeCell ref="B408:G408"/>
    <mergeCell ref="B409:G409"/>
    <mergeCell ref="B420:G420"/>
    <mergeCell ref="B421:G421"/>
    <mergeCell ref="B390:G390"/>
    <mergeCell ref="B391:G391"/>
    <mergeCell ref="C250:D250"/>
    <mergeCell ref="F250:G250"/>
    <mergeCell ref="B264:G264"/>
    <mergeCell ref="B265:G265"/>
    <mergeCell ref="B266:G266"/>
    <mergeCell ref="B267:G267"/>
    <mergeCell ref="B268:G268"/>
    <mergeCell ref="C271:D271"/>
    <mergeCell ref="F271:G271"/>
    <mergeCell ref="B225:G225"/>
    <mergeCell ref="B226:G226"/>
    <mergeCell ref="C229:D229"/>
    <mergeCell ref="F229:G229"/>
    <mergeCell ref="B243:G243"/>
    <mergeCell ref="B244:G244"/>
    <mergeCell ref="B245:G245"/>
    <mergeCell ref="B246:G246"/>
    <mergeCell ref="B247:G247"/>
    <mergeCell ref="B202:G202"/>
    <mergeCell ref="B203:G203"/>
    <mergeCell ref="B204:G204"/>
    <mergeCell ref="B205:G205"/>
    <mergeCell ref="C208:D208"/>
    <mergeCell ref="F208:G208"/>
    <mergeCell ref="B222:G222"/>
    <mergeCell ref="B223:G223"/>
    <mergeCell ref="B224:G224"/>
    <mergeCell ref="D819:F819"/>
    <mergeCell ref="B438:G438"/>
    <mergeCell ref="B439:G439"/>
    <mergeCell ref="B450:G450"/>
    <mergeCell ref="B451:G451"/>
    <mergeCell ref="B452:G452"/>
    <mergeCell ref="B453:G453"/>
    <mergeCell ref="B469:G469"/>
    <mergeCell ref="B480:G480"/>
    <mergeCell ref="B481:G481"/>
    <mergeCell ref="B482:G482"/>
    <mergeCell ref="B483:G483"/>
    <mergeCell ref="B484:G484"/>
    <mergeCell ref="B495:G495"/>
    <mergeCell ref="B496:G496"/>
    <mergeCell ref="B497:G497"/>
    <mergeCell ref="B498:G498"/>
    <mergeCell ref="B499:G499"/>
    <mergeCell ref="B510:G510"/>
    <mergeCell ref="B511:G511"/>
    <mergeCell ref="B512:G512"/>
    <mergeCell ref="B513:G513"/>
    <mergeCell ref="B514:G514"/>
    <mergeCell ref="B525:G525"/>
    <mergeCell ref="B392:G392"/>
    <mergeCell ref="B393:G393"/>
    <mergeCell ref="B394:G394"/>
    <mergeCell ref="B405:G405"/>
    <mergeCell ref="B375:G375"/>
    <mergeCell ref="B376:G376"/>
    <mergeCell ref="B377:G377"/>
    <mergeCell ref="B378:G378"/>
    <mergeCell ref="B379:G379"/>
    <mergeCell ref="C382:D382"/>
    <mergeCell ref="F382:G382"/>
    <mergeCell ref="B360:G360"/>
    <mergeCell ref="B361:G361"/>
    <mergeCell ref="B362:G362"/>
    <mergeCell ref="B363:G363"/>
    <mergeCell ref="B364:G364"/>
    <mergeCell ref="C367:D367"/>
    <mergeCell ref="F367:G367"/>
    <mergeCell ref="B345:G345"/>
    <mergeCell ref="B346:G346"/>
    <mergeCell ref="B347:G347"/>
    <mergeCell ref="B348:G348"/>
    <mergeCell ref="B349:G349"/>
    <mergeCell ref="C352:D352"/>
    <mergeCell ref="F352:G352"/>
    <mergeCell ref="B330:G330"/>
    <mergeCell ref="B331:G331"/>
    <mergeCell ref="B332:G332"/>
    <mergeCell ref="B333:G333"/>
    <mergeCell ref="B334:G334"/>
    <mergeCell ref="C337:D337"/>
    <mergeCell ref="F337:G337"/>
    <mergeCell ref="B315:G315"/>
    <mergeCell ref="B316:G316"/>
    <mergeCell ref="B317:G317"/>
    <mergeCell ref="B318:G318"/>
    <mergeCell ref="B319:G319"/>
    <mergeCell ref="C322:D322"/>
    <mergeCell ref="F322:G322"/>
    <mergeCell ref="B300:G300"/>
    <mergeCell ref="B301:G301"/>
    <mergeCell ref="B302:G302"/>
    <mergeCell ref="B303:G303"/>
    <mergeCell ref="B304:G304"/>
    <mergeCell ref="C307:D307"/>
    <mergeCell ref="F307:G307"/>
    <mergeCell ref="B138:G138"/>
    <mergeCell ref="B139:G139"/>
    <mergeCell ref="B140:G140"/>
    <mergeCell ref="B141:G141"/>
    <mergeCell ref="B142:G142"/>
    <mergeCell ref="C292:D292"/>
    <mergeCell ref="F292:G292"/>
    <mergeCell ref="C166:D166"/>
    <mergeCell ref="F166:G166"/>
    <mergeCell ref="B180:G180"/>
    <mergeCell ref="B181:G181"/>
    <mergeCell ref="B182:G182"/>
    <mergeCell ref="B183:G183"/>
    <mergeCell ref="B184:G184"/>
    <mergeCell ref="C187:D187"/>
    <mergeCell ref="F187:G187"/>
    <mergeCell ref="B201:G201"/>
    <mergeCell ref="B117:G117"/>
    <mergeCell ref="B118:G118"/>
    <mergeCell ref="B119:G119"/>
    <mergeCell ref="B120:G120"/>
    <mergeCell ref="B121:G121"/>
    <mergeCell ref="C124:D124"/>
    <mergeCell ref="F124:G124"/>
    <mergeCell ref="B96:G96"/>
    <mergeCell ref="B97:G97"/>
    <mergeCell ref="B98:G98"/>
    <mergeCell ref="B99:G99"/>
    <mergeCell ref="B100:G100"/>
    <mergeCell ref="C103:D103"/>
    <mergeCell ref="F103:G103"/>
    <mergeCell ref="B76:G76"/>
    <mergeCell ref="B77:G77"/>
    <mergeCell ref="B78:G78"/>
    <mergeCell ref="B79:G79"/>
    <mergeCell ref="C82:D82"/>
    <mergeCell ref="F82:G82"/>
    <mergeCell ref="B56:G56"/>
    <mergeCell ref="B57:G57"/>
    <mergeCell ref="B58:G58"/>
    <mergeCell ref="C61:D61"/>
    <mergeCell ref="F61:G61"/>
    <mergeCell ref="B75:G75"/>
    <mergeCell ref="B36:G36"/>
    <mergeCell ref="B37:G37"/>
    <mergeCell ref="C40:D40"/>
    <mergeCell ref="F40:G40"/>
    <mergeCell ref="B54:G54"/>
    <mergeCell ref="B55:G55"/>
    <mergeCell ref="A15:B15"/>
    <mergeCell ref="C19:D19"/>
    <mergeCell ref="F19:G19"/>
    <mergeCell ref="B33:G33"/>
    <mergeCell ref="B34:G34"/>
    <mergeCell ref="B35:G35"/>
    <mergeCell ref="A9:B9"/>
    <mergeCell ref="A10:B10"/>
    <mergeCell ref="A11:B11"/>
    <mergeCell ref="A12:B12"/>
    <mergeCell ref="A13:B13"/>
    <mergeCell ref="A14:B14"/>
    <mergeCell ref="A3:C3"/>
    <mergeCell ref="A4:B4"/>
    <mergeCell ref="A5:B5"/>
    <mergeCell ref="A7:B7"/>
    <mergeCell ref="A8:B8"/>
  </mergeCells>
  <pageMargins left="0.98425196850393704" right="0.39370078740157483" top="0.39370078740157483" bottom="0.39370078740157483" header="0.51181102362204722" footer="0.51181102362204722"/>
  <pageSetup paperSize="9" scale="68" orientation="portrait" horizontalDpi="300" verticalDpi="300" r:id="rId1"/>
  <headerFooter alignWithMargins="0"/>
  <rowBreaks count="4" manualBreakCount="4">
    <brk id="59" max="16383" man="1"/>
    <brk id="290" max="16383" man="1"/>
    <brk id="350" max="16383" man="1"/>
    <brk id="81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AF7973-F196-4D7C-BF1D-A01DE798B9CB}">
  <ds:schemaRefs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44bb4d58-51d8-4cf4-860c-743dea0da8f9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e515afe-20b3-41e0-a4e8-7330fa4aa129"/>
  </ds:schemaRefs>
</ds:datastoreItem>
</file>

<file path=customXml/itemProps2.xml><?xml version="1.0" encoding="utf-8"?>
<ds:datastoreItem xmlns:ds="http://schemas.openxmlformats.org/officeDocument/2006/customXml" ds:itemID="{4AA489C7-D686-49B8-BFC9-E1270F456B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B9DA1B-A703-4C9C-B1CC-A89C99692B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b4d58-51d8-4cf4-860c-743dea0da8f9"/>
    <ds:schemaRef ds:uri="8e515afe-20b3-41e0-a4e8-7330fa4aa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131ed00-c7f6-4603-86fb-fbbb3b259bce}" enabled="0" method="" siteId="{0131ed00-c7f6-4603-86fb-fbbb3b259bc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3</vt:i4>
      </vt:variant>
    </vt:vector>
  </HeadingPairs>
  <TitlesOfParts>
    <vt:vector size="7" baseType="lpstr">
      <vt:lpstr>Kalender_2030</vt:lpstr>
      <vt:lpstr>Ro 1 Aurskog-Høland</vt:lpstr>
      <vt:lpstr>Ro 2 Gjerdrum_Nannestad</vt:lpstr>
      <vt:lpstr>Ro 3 Eidsvoll_Årnes</vt:lpstr>
      <vt:lpstr>'Ro 1 Aurskog-Høland'!Utskriftsområde</vt:lpstr>
      <vt:lpstr>'Ro 2 Gjerdrum_Nannestad'!Utskriftsområde</vt:lpstr>
      <vt:lpstr>'Ro 3 Eidsvoll_Årnes'!Utskriftsområde</vt:lpstr>
    </vt:vector>
  </TitlesOfParts>
  <Manager/>
  <Company>SL-Lokaltrafikk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Morten Stubberød</dc:creator>
  <cp:keywords/>
  <dc:description/>
  <cp:lastModifiedBy>Lise Marie Johansen</cp:lastModifiedBy>
  <cp:revision/>
  <dcterms:created xsi:type="dcterms:W3CDTF">2008-01-08T12:09:36Z</dcterms:created>
  <dcterms:modified xsi:type="dcterms:W3CDTF">2026-10-06T07:14:03Z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