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MinibusstjenesterOsloAskerogBrum/Delte dokumenter/KGL/KGL til EUS/"/>
    </mc:Choice>
  </mc:AlternateContent>
  <xr:revisionPtr revIDLastSave="3658" documentId="13_ncr:1_{1C362D59-AB92-4673-9BE0-BB68CA89153F}" xr6:coauthVersionLast="47" xr6:coauthVersionMax="47" xr10:uidLastSave="{E28C5152-D73E-4573-99CE-0BF185DD5685}"/>
  <bookViews>
    <workbookView xWindow="-120" yWindow="-120" windowWidth="29040" windowHeight="17520" xr2:uid="{496462E8-0E32-4E88-A275-D55970988B51}"/>
  </bookViews>
  <sheets>
    <sheet name="Deloppdrag A" sheetId="3" r:id="rId1"/>
    <sheet name="Deloppdrag B" sheetId="9" r:id="rId2"/>
    <sheet name="Opsjon B" sheetId="4" r:id="rId3"/>
    <sheet name="Deloppdrag C" sheetId="1" r:id="rId4"/>
    <sheet name="Opsjon C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3" l="1"/>
  <c r="Q17" i="1"/>
  <c r="Q16" i="1"/>
  <c r="F109" i="1"/>
  <c r="R17" i="1"/>
  <c r="R16" i="1"/>
  <c r="R18" i="1" s="1"/>
  <c r="Q18" i="1"/>
  <c r="Q24" i="1"/>
  <c r="S34" i="9"/>
  <c r="R34" i="9"/>
  <c r="Q34" i="9"/>
  <c r="F66" i="3"/>
  <c r="N29" i="3"/>
  <c r="Q93" i="1"/>
  <c r="Q92" i="1"/>
  <c r="Q33" i="1"/>
  <c r="Q32" i="1"/>
  <c r="Q31" i="1"/>
  <c r="Q30" i="1"/>
  <c r="Q29" i="1"/>
  <c r="Q28" i="1"/>
  <c r="Q27" i="1"/>
  <c r="Q26" i="1"/>
  <c r="Q25" i="1"/>
  <c r="R38" i="1"/>
  <c r="F109" i="9"/>
  <c r="Q31" i="9"/>
  <c r="Q30" i="9"/>
  <c r="Q29" i="9"/>
  <c r="Q28" i="9"/>
  <c r="Q27" i="9"/>
  <c r="Q26" i="9"/>
  <c r="Q25" i="9"/>
  <c r="Q24" i="9"/>
  <c r="R36" i="9"/>
  <c r="R16" i="9"/>
  <c r="Q17" i="9"/>
  <c r="Q16" i="9"/>
  <c r="N24" i="3"/>
  <c r="N23" i="3"/>
  <c r="M24" i="3"/>
  <c r="M17" i="3"/>
  <c r="M16" i="3"/>
  <c r="N17" i="3"/>
  <c r="N16" i="3"/>
  <c r="R17" i="9"/>
  <c r="L15" i="4"/>
  <c r="S18" i="1" l="1"/>
  <c r="M25" i="3"/>
  <c r="M18" i="3"/>
  <c r="N18" i="3"/>
  <c r="S46" i="1"/>
  <c r="Q18" i="9"/>
  <c r="R18" i="9"/>
  <c r="S44" i="9"/>
  <c r="O38" i="3"/>
  <c r="M27" i="3" l="1"/>
  <c r="S18" i="9"/>
  <c r="L16" i="10"/>
  <c r="L15" i="10"/>
  <c r="O18" i="3" l="1"/>
  <c r="S99" i="1"/>
  <c r="R93" i="1"/>
  <c r="R92" i="1"/>
  <c r="N17" i="4" l="1"/>
  <c r="M17" i="4"/>
  <c r="L17" i="4"/>
  <c r="M16" i="4"/>
  <c r="M15" i="4"/>
  <c r="L16" i="4"/>
  <c r="S97" i="9"/>
  <c r="S96" i="9"/>
  <c r="R31" i="9"/>
  <c r="R30" i="9"/>
  <c r="R29" i="9"/>
  <c r="R28" i="9"/>
  <c r="R27" i="9"/>
  <c r="R26" i="9"/>
  <c r="R25" i="9"/>
  <c r="R24" i="9"/>
  <c r="R90" i="9"/>
  <c r="R89" i="9"/>
  <c r="R88" i="9"/>
  <c r="R87" i="9"/>
  <c r="Q90" i="9"/>
  <c r="Q89" i="9"/>
  <c r="Q88" i="9"/>
  <c r="Q87" i="9"/>
  <c r="R94" i="1"/>
  <c r="R98" i="9"/>
  <c r="Q98" i="9"/>
  <c r="Q34" i="1" l="1"/>
  <c r="Q36" i="1" s="1"/>
  <c r="Q32" i="9"/>
  <c r="R32" i="9"/>
  <c r="S98" i="9"/>
  <c r="Q91" i="9"/>
  <c r="R91" i="9"/>
  <c r="S32" i="9" l="1"/>
  <c r="S91" i="9"/>
  <c r="R33" i="1"/>
  <c r="R32" i="1"/>
  <c r="R31" i="1"/>
  <c r="R30" i="1"/>
  <c r="R29" i="1"/>
  <c r="R28" i="1"/>
  <c r="R27" i="1"/>
  <c r="R26" i="1"/>
  <c r="R25" i="1"/>
  <c r="R24" i="1"/>
  <c r="M16" i="10"/>
  <c r="M15" i="10"/>
  <c r="M17" i="10" s="1"/>
  <c r="L17" i="10"/>
  <c r="Q54" i="1"/>
  <c r="Q51" i="9"/>
  <c r="R51" i="9"/>
  <c r="R54" i="1"/>
  <c r="N25" i="3" l="1"/>
  <c r="N27" i="3" s="1"/>
  <c r="R34" i="1"/>
  <c r="R36" i="1" s="1"/>
  <c r="N17" i="10"/>
  <c r="S34" i="1" l="1"/>
  <c r="S36" i="1" s="1"/>
  <c r="O25" i="3"/>
  <c r="O27" i="3" s="1"/>
  <c r="N26" i="10"/>
  <c r="M19" i="10"/>
  <c r="C8" i="10"/>
  <c r="C57" i="9"/>
  <c r="S50" i="9"/>
  <c r="S49" i="9"/>
  <c r="S48" i="9"/>
  <c r="S47" i="9"/>
  <c r="S51" i="9" l="1"/>
  <c r="S53" i="1"/>
  <c r="C8" i="4"/>
  <c r="C46" i="3"/>
  <c r="C60" i="1"/>
  <c r="M19" i="4" l="1"/>
  <c r="N26" i="4"/>
  <c r="O41" i="3"/>
  <c r="S52" i="1" l="1"/>
  <c r="S50" i="1" l="1"/>
  <c r="S51" i="1"/>
  <c r="S49" i="1"/>
  <c r="Q94" i="1"/>
  <c r="S94" i="1" s="1"/>
  <c r="S54" i="1" l="1"/>
</calcChain>
</file>

<file path=xl/sharedStrings.xml><?xml version="1.0" encoding="utf-8"?>
<sst xmlns="http://schemas.openxmlformats.org/spreadsheetml/2006/main" count="419" uniqueCount="69">
  <si>
    <t xml:space="preserve">Tabell 1 </t>
  </si>
  <si>
    <t>Øvrig</t>
  </si>
  <si>
    <t>Totalt tilbud i NOK pr år</t>
  </si>
  <si>
    <t>Vogntype</t>
  </si>
  <si>
    <t xml:space="preserve">Antall </t>
  </si>
  <si>
    <t xml:space="preserve">Pris pr innleietime </t>
  </si>
  <si>
    <t>Kapitalkostnad pr vogntype pr mnd</t>
  </si>
  <si>
    <t>Oppdragsgivers behov totalt</t>
  </si>
  <si>
    <t>Normaltid</t>
  </si>
  <si>
    <t>Øvrig tid</t>
  </si>
  <si>
    <t>Innleietime</t>
  </si>
  <si>
    <t>Kapitalkostnad</t>
  </si>
  <si>
    <t>XXL</t>
  </si>
  <si>
    <t>Heltid</t>
  </si>
  <si>
    <t>Deltid</t>
  </si>
  <si>
    <t>Dato:</t>
  </si>
  <si>
    <t>Tilbyders navn:</t>
  </si>
  <si>
    <t>Tabell 2</t>
  </si>
  <si>
    <t>Estimerte innleietimer</t>
  </si>
  <si>
    <t>Sum</t>
  </si>
  <si>
    <t xml:space="preserve">Endringspriser </t>
  </si>
  <si>
    <t>Drivlinje</t>
  </si>
  <si>
    <t>Biogass</t>
  </si>
  <si>
    <t>Tilbyder skal kun prise de drivlinjene som tilbys i sitt tilbud</t>
  </si>
  <si>
    <t>Antall</t>
  </si>
  <si>
    <t>Antall (eks reserve)</t>
  </si>
  <si>
    <t>Totalt antall biler</t>
  </si>
  <si>
    <t>Chassis fabrikat</t>
  </si>
  <si>
    <t>Utslippsfritt</t>
  </si>
  <si>
    <t xml:space="preserve">Personbil </t>
  </si>
  <si>
    <t>XL</t>
  </si>
  <si>
    <t xml:space="preserve">XL </t>
  </si>
  <si>
    <t>L</t>
  </si>
  <si>
    <t>Diesel</t>
  </si>
  <si>
    <t>Tilbudsskjema Minibusstjenester Oslo, Asker og Bærum 2025</t>
  </si>
  <si>
    <t>Normaltid lørdag</t>
  </si>
  <si>
    <t>Normaltid hverdag</t>
  </si>
  <si>
    <t>Priser oppgis i NOK eks. mva med satser pr 01.10.23</t>
  </si>
  <si>
    <t>Deloppdrag A - Minibusstjenester Oslo - Vogntype: XL</t>
  </si>
  <si>
    <t>Deloppdrag B - Minibusstjenester Asker og Bærum - Vogntype: XXL, XL og L</t>
  </si>
  <si>
    <t>OPSJON  - Deloppdrag B - Minibusstjenester Asker og Bærum - Vogntype: Personbil</t>
  </si>
  <si>
    <t>Deloppdrag C - Minibusstjenester Asker og Bærum - Vogntype: XXL, XL og L</t>
  </si>
  <si>
    <t>OPSJON  - Deloppdrag C - Minibusstjenester Asker og Bærum - Vogntype: Personbil</t>
  </si>
  <si>
    <t>Drivlinje (Diesel/ biogass)</t>
  </si>
  <si>
    <t>2.1 Endringspriser: Kapitalkostnad pr vogntype pr måned</t>
  </si>
  <si>
    <t>2.1. Endringspriser: Kapitalkostnad pr vogntype pr måned</t>
  </si>
  <si>
    <t>2.2 Endringspriser: Merkostnad pr vogntype pr måned (økningen i kapitalkostnad) for å endre standardnivå fra RuterMini til RuterPluss</t>
  </si>
  <si>
    <t>Estimert antall</t>
  </si>
  <si>
    <t xml:space="preserve"> </t>
  </si>
  <si>
    <t>Merkostnad kapitalkostnad</t>
  </si>
  <si>
    <t>2.3 Endringspriser: Pris pr innleietime og kapitalkostnad for heltidsinnleie</t>
  </si>
  <si>
    <t>Tabell 3</t>
  </si>
  <si>
    <t>Pris per time</t>
  </si>
  <si>
    <t>Totalt i NOK</t>
  </si>
  <si>
    <t>Totalt i NOK pr år</t>
  </si>
  <si>
    <t>Totalt tilbud i NOK</t>
  </si>
  <si>
    <t>Forberedende fase</t>
  </si>
  <si>
    <t>Antall timer*</t>
  </si>
  <si>
    <t>*) antall timer oppgitt kun for evaluerings formål</t>
  </si>
  <si>
    <t xml:space="preserve">Totalt i NOK </t>
  </si>
  <si>
    <t>1.1 Forberedende fase 01.07.2025 - 31.07.2025</t>
  </si>
  <si>
    <t>1.2 Ordinær kontraktsfase fra 01.08.2025</t>
  </si>
  <si>
    <t>Ordinær kontraktsfase pr år</t>
  </si>
  <si>
    <t>*) antall timer oppgitt kun for evalueringsformål</t>
  </si>
  <si>
    <t>Pris for føreropplæring i Forberedende fase</t>
  </si>
  <si>
    <t>Deloppdrag A - 01.07.2025 - 31.07.2025</t>
  </si>
  <si>
    <t>1.1 Forberedende fase 05.05.2025 - 31.07.2025</t>
  </si>
  <si>
    <t>Deloppdrag B - 05.05.2025 - 31.07.2025</t>
  </si>
  <si>
    <t>Deloppdrag C - 05.05.2025 - 31.07.2025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</si>
</sst>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  <fill>
      <patternFill patternType="lightGray">
        <bgColor auto="1"/>
      </patternFill>
    </fill>
    <fill>
      <patternFill patternType="solid">
        <fgColor indexed="6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10" fillId="2" borderId="7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2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3" fontId="11" fillId="0" borderId="41" xfId="0" applyNumberFormat="1" applyFont="1" applyBorder="1" applyAlignment="1">
      <alignment horizontal="center"/>
    </xf>
    <xf numFmtId="3" fontId="11" fillId="9" borderId="42" xfId="0" applyNumberFormat="1" applyFont="1" applyFill="1" applyBorder="1" applyAlignment="1">
      <alignment horizontal="center"/>
    </xf>
    <xf numFmtId="0" fontId="0" fillId="0" borderId="17" xfId="0" applyFont="1" applyBorder="1"/>
    <xf numFmtId="0" fontId="12" fillId="0" borderId="35" xfId="0" applyFont="1" applyBorder="1" applyAlignment="1">
      <alignment horizontal="left" wrapText="1"/>
    </xf>
    <xf numFmtId="0" fontId="0" fillId="0" borderId="35" xfId="0" applyFont="1" applyBorder="1"/>
    <xf numFmtId="0" fontId="0" fillId="0" borderId="18" xfId="0" applyFont="1" applyBorder="1"/>
    <xf numFmtId="0" fontId="0" fillId="6" borderId="1" xfId="0" applyFont="1" applyFill="1" applyBorder="1"/>
    <xf numFmtId="0" fontId="0" fillId="6" borderId="2" xfId="0" applyFont="1" applyFill="1" applyBorder="1"/>
    <xf numFmtId="0" fontId="9" fillId="6" borderId="2" xfId="0" applyFont="1" applyFill="1" applyBorder="1"/>
    <xf numFmtId="0" fontId="10" fillId="6" borderId="2" xfId="0" applyFont="1" applyFill="1" applyBorder="1"/>
    <xf numFmtId="0" fontId="13" fillId="6" borderId="2" xfId="0" applyFont="1" applyFill="1" applyBorder="1"/>
    <xf numFmtId="0" fontId="0" fillId="6" borderId="3" xfId="0" applyFont="1" applyFill="1" applyBorder="1"/>
    <xf numFmtId="0" fontId="0" fillId="6" borderId="4" xfId="0" applyFont="1" applyFill="1" applyBorder="1"/>
    <xf numFmtId="0" fontId="0" fillId="6" borderId="5" xfId="0" applyFont="1" applyFill="1" applyBorder="1"/>
    <xf numFmtId="0" fontId="0" fillId="6" borderId="17" xfId="0" applyFont="1" applyFill="1" applyBorder="1"/>
    <xf numFmtId="0" fontId="0" fillId="6" borderId="35" xfId="0" applyFont="1" applyFill="1" applyBorder="1"/>
    <xf numFmtId="0" fontId="14" fillId="6" borderId="35" xfId="0" applyFont="1" applyFill="1" applyBorder="1"/>
    <xf numFmtId="0" fontId="9" fillId="6" borderId="35" xfId="0" applyFont="1" applyFill="1" applyBorder="1"/>
    <xf numFmtId="0" fontId="10" fillId="6" borderId="35" xfId="0" applyFont="1" applyFill="1" applyBorder="1"/>
    <xf numFmtId="0" fontId="15" fillId="6" borderId="35" xfId="0" applyFont="1" applyFill="1" applyBorder="1"/>
    <xf numFmtId="0" fontId="0" fillId="6" borderId="18" xfId="0" applyFont="1" applyFill="1" applyBorder="1"/>
    <xf numFmtId="0" fontId="4" fillId="8" borderId="5" xfId="0" applyFont="1" applyFill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5" fillId="0" borderId="0" xfId="0" applyFont="1" applyBorder="1"/>
    <xf numFmtId="0" fontId="1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9" fillId="0" borderId="0" xfId="0" applyFont="1"/>
    <xf numFmtId="3" fontId="12" fillId="0" borderId="0" xfId="0" applyNumberFormat="1" applyFont="1" applyAlignment="1">
      <alignment horizontal="center"/>
    </xf>
    <xf numFmtId="0" fontId="20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10" borderId="14" xfId="0" applyFont="1" applyFill="1" applyBorder="1"/>
    <xf numFmtId="0" fontId="11" fillId="10" borderId="14" xfId="0" applyFont="1" applyFill="1" applyBorder="1" applyAlignment="1">
      <alignment wrapText="1"/>
    </xf>
    <xf numFmtId="0" fontId="11" fillId="10" borderId="43" xfId="0" applyFont="1" applyFill="1" applyBorder="1"/>
    <xf numFmtId="0" fontId="11" fillId="10" borderId="43" xfId="0" applyFont="1" applyFill="1" applyBorder="1" applyAlignment="1">
      <alignment wrapText="1"/>
    </xf>
    <xf numFmtId="0" fontId="4" fillId="0" borderId="5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9" fillId="0" borderId="0" xfId="0" applyFont="1" applyBorder="1"/>
    <xf numFmtId="3" fontId="16" fillId="0" borderId="51" xfId="0" applyNumberFormat="1" applyFont="1" applyBorder="1" applyAlignment="1">
      <alignment horizontal="center"/>
    </xf>
    <xf numFmtId="3" fontId="16" fillId="0" borderId="52" xfId="0" applyNumberFormat="1" applyFont="1" applyBorder="1" applyAlignment="1">
      <alignment horizontal="center"/>
    </xf>
    <xf numFmtId="0" fontId="11" fillId="3" borderId="22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2" fillId="0" borderId="0" xfId="0" applyFont="1" applyBorder="1"/>
    <xf numFmtId="0" fontId="9" fillId="6" borderId="3" xfId="0" applyFont="1" applyFill="1" applyBorder="1"/>
    <xf numFmtId="0" fontId="0" fillId="6" borderId="0" xfId="0" applyFont="1" applyFill="1" applyBorder="1"/>
    <xf numFmtId="0" fontId="14" fillId="6" borderId="0" xfId="0" applyFont="1" applyFill="1" applyBorder="1"/>
    <xf numFmtId="0" fontId="14" fillId="6" borderId="5" xfId="0" applyFont="1" applyFill="1" applyBorder="1"/>
    <xf numFmtId="0" fontId="9" fillId="6" borderId="0" xfId="0" applyFont="1" applyFill="1" applyBorder="1"/>
    <xf numFmtId="0" fontId="10" fillId="6" borderId="0" xfId="0" applyFont="1" applyFill="1" applyBorder="1"/>
    <xf numFmtId="0" fontId="13" fillId="6" borderId="0" xfId="0" applyFont="1" applyFill="1" applyBorder="1"/>
    <xf numFmtId="0" fontId="9" fillId="6" borderId="5" xfId="0" applyFont="1" applyFill="1" applyBorder="1"/>
    <xf numFmtId="0" fontId="9" fillId="6" borderId="18" xfId="0" applyFont="1" applyFill="1" applyBorder="1"/>
    <xf numFmtId="0" fontId="7" fillId="0" borderId="0" xfId="0" applyFont="1" applyBorder="1"/>
    <xf numFmtId="0" fontId="4" fillId="8" borderId="4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0" fillId="0" borderId="0" xfId="0" applyNumberFormat="1" applyFont="1"/>
    <xf numFmtId="0" fontId="5" fillId="0" borderId="0" xfId="0" applyFont="1" applyBorder="1"/>
    <xf numFmtId="3" fontId="11" fillId="0" borderId="25" xfId="0" applyNumberFormat="1" applyFont="1" applyBorder="1" applyAlignment="1">
      <alignment horizontal="center"/>
    </xf>
    <xf numFmtId="14" fontId="12" fillId="0" borderId="43" xfId="0" applyNumberFormat="1" applyFont="1" applyBorder="1" applyAlignment="1">
      <alignment horizontal="left" wrapText="1"/>
    </xf>
    <xf numFmtId="0" fontId="8" fillId="0" borderId="4" xfId="0" applyFont="1" applyBorder="1"/>
    <xf numFmtId="0" fontId="8" fillId="2" borderId="0" xfId="0" applyFont="1" applyFill="1" applyBorder="1"/>
    <xf numFmtId="0" fontId="9" fillId="2" borderId="0" xfId="0" applyFont="1" applyFill="1" applyBorder="1"/>
    <xf numFmtId="0" fontId="0" fillId="2" borderId="0" xfId="0" applyFont="1" applyFill="1" applyBorder="1"/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12" fillId="0" borderId="0" xfId="0" applyFont="1" applyBorder="1" applyAlignment="1">
      <alignment horizontal="left" wrapText="1"/>
    </xf>
    <xf numFmtId="0" fontId="11" fillId="10" borderId="43" xfId="0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wrapText="1"/>
    </xf>
    <xf numFmtId="1" fontId="12" fillId="0" borderId="27" xfId="0" applyNumberFormat="1" applyFont="1" applyBorder="1" applyAlignment="1">
      <alignment horizontal="center" wrapText="1"/>
    </xf>
    <xf numFmtId="1" fontId="12" fillId="0" borderId="36" xfId="0" applyNumberFormat="1" applyFont="1" applyBorder="1" applyAlignment="1">
      <alignment horizontal="center" wrapText="1"/>
    </xf>
    <xf numFmtId="1" fontId="12" fillId="0" borderId="37" xfId="0" applyNumberFormat="1" applyFont="1" applyBorder="1" applyAlignment="1">
      <alignment horizontal="center" wrapText="1"/>
    </xf>
    <xf numFmtId="1" fontId="12" fillId="0" borderId="6" xfId="0" applyNumberFormat="1" applyFont="1" applyFill="1" applyBorder="1" applyAlignment="1">
      <alignment horizontal="center" wrapText="1"/>
    </xf>
    <xf numFmtId="1" fontId="12" fillId="0" borderId="27" xfId="0" applyNumberFormat="1" applyFont="1" applyFill="1" applyBorder="1" applyAlignment="1">
      <alignment horizontal="center" wrapText="1"/>
    </xf>
    <xf numFmtId="1" fontId="12" fillId="0" borderId="36" xfId="0" applyNumberFormat="1" applyFont="1" applyFill="1" applyBorder="1" applyAlignment="1">
      <alignment horizontal="center" wrapText="1"/>
    </xf>
    <xf numFmtId="1" fontId="12" fillId="0" borderId="37" xfId="0" applyNumberFormat="1" applyFont="1" applyFill="1" applyBorder="1" applyAlignment="1">
      <alignment horizontal="center" wrapText="1"/>
    </xf>
    <xf numFmtId="1" fontId="11" fillId="0" borderId="30" xfId="0" applyNumberFormat="1" applyFont="1" applyBorder="1" applyAlignment="1">
      <alignment horizontal="center" wrapText="1"/>
    </xf>
    <xf numFmtId="1" fontId="11" fillId="0" borderId="39" xfId="0" applyNumberFormat="1" applyFont="1" applyBorder="1" applyAlignment="1">
      <alignment horizontal="center" wrapText="1"/>
    </xf>
    <xf numFmtId="3" fontId="11" fillId="0" borderId="29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wrapText="1"/>
    </xf>
    <xf numFmtId="3" fontId="11" fillId="0" borderId="29" xfId="0" applyNumberFormat="1" applyFont="1" applyFill="1" applyBorder="1" applyAlignment="1">
      <alignment horizontal="center" wrapText="1"/>
    </xf>
    <xf numFmtId="3" fontId="11" fillId="0" borderId="38" xfId="0" applyNumberFormat="1" applyFont="1" applyFill="1" applyBorder="1" applyAlignment="1">
      <alignment horizontal="center" wrapText="1"/>
    </xf>
    <xf numFmtId="0" fontId="21" fillId="10" borderId="43" xfId="0" applyFont="1" applyFill="1" applyBorder="1"/>
    <xf numFmtId="0" fontId="11" fillId="10" borderId="44" xfId="0" applyFont="1" applyFill="1" applyBorder="1"/>
    <xf numFmtId="0" fontId="11" fillId="0" borderId="0" xfId="0" applyFont="1" applyBorder="1"/>
    <xf numFmtId="0" fontId="3" fillId="0" borderId="0" xfId="0" applyFont="1" applyBorder="1"/>
    <xf numFmtId="0" fontId="11" fillId="10" borderId="28" xfId="0" applyFont="1" applyFill="1" applyBorder="1" applyAlignment="1">
      <alignment horizontal="left"/>
    </xf>
    <xf numFmtId="0" fontId="12" fillId="0" borderId="13" xfId="0" applyFont="1" applyBorder="1" applyAlignment="1">
      <alignment horizontal="left" wrapText="1"/>
    </xf>
    <xf numFmtId="0" fontId="0" fillId="0" borderId="15" xfId="0" applyFont="1" applyBorder="1"/>
    <xf numFmtId="0" fontId="4" fillId="8" borderId="42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 wrapText="1"/>
    </xf>
    <xf numFmtId="0" fontId="11" fillId="10" borderId="28" xfId="0" applyFont="1" applyFill="1" applyBorder="1" applyAlignment="1">
      <alignment horizontal="left"/>
    </xf>
    <xf numFmtId="3" fontId="16" fillId="10" borderId="13" xfId="0" applyNumberFormat="1" applyFont="1" applyFill="1" applyBorder="1" applyAlignment="1">
      <alignment horizontal="center"/>
    </xf>
    <xf numFmtId="3" fontId="11" fillId="10" borderId="13" xfId="0" applyNumberFormat="1" applyFont="1" applyFill="1" applyBorder="1" applyAlignment="1">
      <alignment horizontal="center"/>
    </xf>
    <xf numFmtId="3" fontId="16" fillId="10" borderId="43" xfId="0" applyNumberFormat="1" applyFont="1" applyFill="1" applyBorder="1" applyAlignment="1">
      <alignment horizontal="center"/>
    </xf>
    <xf numFmtId="3" fontId="11" fillId="10" borderId="43" xfId="0" applyNumberFormat="1" applyFont="1" applyFill="1" applyBorder="1" applyAlignment="1">
      <alignment horizontal="center"/>
    </xf>
    <xf numFmtId="1" fontId="4" fillId="0" borderId="0" xfId="0" applyNumberFormat="1" applyFont="1" applyBorder="1"/>
    <xf numFmtId="3" fontId="16" fillId="8" borderId="31" xfId="0" applyNumberFormat="1" applyFont="1" applyFill="1" applyBorder="1" applyAlignment="1">
      <alignment horizontal="center" wrapText="1"/>
    </xf>
    <xf numFmtId="3" fontId="16" fillId="8" borderId="40" xfId="0" applyNumberFormat="1" applyFont="1" applyFill="1" applyBorder="1" applyAlignment="1">
      <alignment horizontal="center" wrapText="1"/>
    </xf>
    <xf numFmtId="3" fontId="0" fillId="0" borderId="5" xfId="0" applyNumberFormat="1" applyFont="1" applyBorder="1"/>
    <xf numFmtId="3" fontId="11" fillId="0" borderId="28" xfId="0" applyNumberFormat="1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12" fillId="0" borderId="27" xfId="0" applyNumberFormat="1" applyFont="1" applyBorder="1" applyAlignment="1">
      <alignment horizontal="center" wrapText="1"/>
    </xf>
    <xf numFmtId="3" fontId="12" fillId="0" borderId="37" xfId="0" applyNumberFormat="1" applyFont="1" applyBorder="1" applyAlignment="1">
      <alignment horizontal="center" wrapText="1"/>
    </xf>
    <xf numFmtId="3" fontId="11" fillId="0" borderId="28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16" fillId="8" borderId="49" xfId="0" applyNumberFormat="1" applyFont="1" applyFill="1" applyBorder="1" applyAlignment="1">
      <alignment horizontal="center" wrapText="1"/>
    </xf>
    <xf numFmtId="3" fontId="16" fillId="8" borderId="50" xfId="0" applyNumberFormat="1" applyFont="1" applyFill="1" applyBorder="1" applyAlignment="1">
      <alignment horizontal="center" wrapText="1"/>
    </xf>
    <xf numFmtId="3" fontId="16" fillId="8" borderId="39" xfId="0" applyNumberFormat="1" applyFont="1" applyFill="1" applyBorder="1" applyAlignment="1">
      <alignment horizontal="center" wrapText="1"/>
    </xf>
    <xf numFmtId="3" fontId="16" fillId="8" borderId="38" xfId="0" applyNumberFormat="1" applyFont="1" applyFill="1" applyBorder="1" applyAlignment="1">
      <alignment horizontal="center" wrapText="1"/>
    </xf>
    <xf numFmtId="3" fontId="16" fillId="8" borderId="20" xfId="0" applyNumberFormat="1" applyFont="1" applyFill="1" applyBorder="1" applyAlignment="1">
      <alignment horizontal="center" wrapText="1"/>
    </xf>
    <xf numFmtId="3" fontId="16" fillId="8" borderId="32" xfId="0" applyNumberFormat="1" applyFont="1" applyFill="1" applyBorder="1" applyAlignment="1">
      <alignment horizontal="center" wrapText="1"/>
    </xf>
    <xf numFmtId="0" fontId="20" fillId="0" borderId="0" xfId="0" applyFont="1" applyBorder="1"/>
    <xf numFmtId="0" fontId="11" fillId="0" borderId="41" xfId="0" applyFont="1" applyBorder="1"/>
    <xf numFmtId="0" fontId="18" fillId="0" borderId="46" xfId="0" applyFont="1" applyBorder="1"/>
    <xf numFmtId="3" fontId="16" fillId="0" borderId="42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center"/>
    </xf>
    <xf numFmtId="3" fontId="16" fillId="0" borderId="46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16" fillId="0" borderId="53" xfId="0" applyNumberFormat="1" applyFont="1" applyBorder="1" applyAlignment="1">
      <alignment horizontal="center"/>
    </xf>
    <xf numFmtId="0" fontId="11" fillId="10" borderId="28" xfId="0" applyFont="1" applyFill="1" applyBorder="1" applyAlignment="1">
      <alignment horizontal="left"/>
    </xf>
    <xf numFmtId="0" fontId="11" fillId="10" borderId="28" xfId="0" applyFont="1" applyFill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47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11" fillId="10" borderId="43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11" fillId="11" borderId="49" xfId="0" applyFont="1" applyFill="1" applyBorder="1" applyAlignment="1">
      <alignment horizontal="center" vertical="center" wrapText="1"/>
    </xf>
    <xf numFmtId="0" fontId="11" fillId="11" borderId="50" xfId="0" applyFont="1" applyFill="1" applyBorder="1" applyAlignment="1">
      <alignment horizontal="center" vertical="center" wrapText="1"/>
    </xf>
    <xf numFmtId="3" fontId="11" fillId="0" borderId="39" xfId="0" applyNumberFormat="1" applyFont="1" applyFill="1" applyBorder="1" applyAlignment="1">
      <alignment horizontal="center" vertical="center" wrapText="1"/>
    </xf>
    <xf numFmtId="3" fontId="11" fillId="0" borderId="38" xfId="0" applyNumberFormat="1" applyFont="1" applyFill="1" applyBorder="1" applyAlignment="1">
      <alignment horizontal="center" vertical="center" wrapText="1"/>
    </xf>
    <xf numFmtId="3" fontId="22" fillId="9" borderId="42" xfId="0" applyNumberFormat="1" applyFont="1" applyFill="1" applyBorder="1" applyAlignment="1">
      <alignment horizontal="center"/>
    </xf>
    <xf numFmtId="3" fontId="22" fillId="9" borderId="46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11" fillId="9" borderId="46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46" xfId="0" applyBorder="1"/>
    <xf numFmtId="0" fontId="24" fillId="0" borderId="0" xfId="0" applyFont="1" applyBorder="1" applyAlignment="1">
      <alignment horizontal="right" indent="2"/>
    </xf>
    <xf numFmtId="0" fontId="23" fillId="0" borderId="0" xfId="0" applyFont="1" applyBorder="1" applyAlignment="1">
      <alignment horizontal="right" indent="2"/>
    </xf>
    <xf numFmtId="3" fontId="11" fillId="8" borderId="41" xfId="0" applyNumberFormat="1" applyFont="1" applyFill="1" applyBorder="1" applyAlignment="1">
      <alignment horizontal="center"/>
    </xf>
    <xf numFmtId="3" fontId="11" fillId="8" borderId="42" xfId="0" applyNumberFormat="1" applyFont="1" applyFill="1" applyBorder="1" applyAlignment="1">
      <alignment horizontal="center"/>
    </xf>
    <xf numFmtId="3" fontId="16" fillId="13" borderId="9" xfId="0" applyNumberFormat="1" applyFont="1" applyFill="1" applyBorder="1" applyAlignment="1">
      <alignment horizontal="center"/>
    </xf>
    <xf numFmtId="3" fontId="16" fillId="13" borderId="36" xfId="0" applyNumberFormat="1" applyFont="1" applyFill="1" applyBorder="1" applyAlignment="1">
      <alignment horizontal="center"/>
    </xf>
    <xf numFmtId="1" fontId="12" fillId="14" borderId="6" xfId="0" applyNumberFormat="1" applyFont="1" applyFill="1" applyBorder="1" applyAlignment="1">
      <alignment horizontal="center" wrapText="1"/>
    </xf>
    <xf numFmtId="3" fontId="12" fillId="14" borderId="27" xfId="0" applyNumberFormat="1" applyFont="1" applyFill="1" applyBorder="1" applyAlignment="1">
      <alignment horizontal="center" wrapText="1"/>
    </xf>
    <xf numFmtId="3" fontId="11" fillId="14" borderId="28" xfId="0" applyNumberFormat="1" applyFont="1" applyFill="1" applyBorder="1" applyAlignment="1">
      <alignment horizontal="center"/>
    </xf>
    <xf numFmtId="3" fontId="11" fillId="14" borderId="29" xfId="0" applyNumberFormat="1" applyFont="1" applyFill="1" applyBorder="1" applyAlignment="1">
      <alignment horizontal="center" wrapText="1"/>
    </xf>
    <xf numFmtId="1" fontId="12" fillId="14" borderId="36" xfId="0" applyNumberFormat="1" applyFont="1" applyFill="1" applyBorder="1" applyAlignment="1">
      <alignment horizontal="center" wrapText="1"/>
    </xf>
    <xf numFmtId="3" fontId="12" fillId="14" borderId="37" xfId="0" applyNumberFormat="1" applyFont="1" applyFill="1" applyBorder="1" applyAlignment="1">
      <alignment horizontal="center" wrapText="1"/>
    </xf>
    <xf numFmtId="3" fontId="11" fillId="14" borderId="22" xfId="0" applyNumberFormat="1" applyFont="1" applyFill="1" applyBorder="1" applyAlignment="1">
      <alignment horizontal="center"/>
    </xf>
    <xf numFmtId="3" fontId="11" fillId="14" borderId="38" xfId="0" applyNumberFormat="1" applyFont="1" applyFill="1" applyBorder="1" applyAlignment="1">
      <alignment horizontal="center" wrapText="1"/>
    </xf>
    <xf numFmtId="1" fontId="12" fillId="14" borderId="27" xfId="0" applyNumberFormat="1" applyFont="1" applyFill="1" applyBorder="1" applyAlignment="1">
      <alignment horizontal="center" wrapText="1"/>
    </xf>
    <xf numFmtId="1" fontId="12" fillId="14" borderId="37" xfId="0" applyNumberFormat="1" applyFont="1" applyFill="1" applyBorder="1" applyAlignment="1">
      <alignment horizontal="center" wrapText="1"/>
    </xf>
    <xf numFmtId="3" fontId="16" fillId="12" borderId="9" xfId="0" applyNumberFormat="1" applyFont="1" applyFill="1" applyBorder="1" applyAlignment="1">
      <alignment horizontal="center"/>
    </xf>
    <xf numFmtId="3" fontId="16" fillId="12" borderId="36" xfId="0" applyNumberFormat="1" applyFont="1" applyFill="1" applyBorder="1" applyAlignment="1">
      <alignment horizontal="center"/>
    </xf>
    <xf numFmtId="0" fontId="3" fillId="0" borderId="0" xfId="0" applyFont="1"/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48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11" borderId="5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11" fillId="8" borderId="1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55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wrapText="1"/>
    </xf>
    <xf numFmtId="0" fontId="11" fillId="6" borderId="34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1" fillId="10" borderId="13" xfId="0" applyFont="1" applyFill="1" applyBorder="1" applyAlignment="1">
      <alignment horizontal="left"/>
    </xf>
    <xf numFmtId="0" fontId="11" fillId="10" borderId="28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3" borderId="48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11" fillId="4" borderId="47" xfId="0" applyFont="1" applyFill="1" applyBorder="1" applyAlignment="1">
      <alignment horizontal="center" wrapText="1"/>
    </xf>
    <xf numFmtId="0" fontId="4" fillId="8" borderId="41" xfId="0" applyFont="1" applyFill="1" applyBorder="1" applyAlignment="1">
      <alignment horizontal="center"/>
    </xf>
    <xf numFmtId="0" fontId="4" fillId="8" borderId="45" xfId="0" applyFont="1" applyFill="1" applyBorder="1" applyAlignment="1">
      <alignment horizontal="center"/>
    </xf>
    <xf numFmtId="0" fontId="4" fillId="8" borderId="46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48" xfId="0" applyBorder="1" applyAlignment="1">
      <alignment horizontal="left"/>
    </xf>
    <xf numFmtId="0" fontId="0" fillId="0" borderId="15" xfId="0" applyBorder="1" applyAlignment="1">
      <alignment horizontal="left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wrapText="1"/>
    </xf>
    <xf numFmtId="0" fontId="12" fillId="0" borderId="48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1D1B-8235-4AC1-84EC-C430A98124ED}">
  <dimension ref="A2:Q110"/>
  <sheetViews>
    <sheetView showGridLines="0" tabSelected="1" topLeftCell="A5" zoomScale="55" zoomScaleNormal="55" workbookViewId="0">
      <selection activeCell="P25" sqref="P25"/>
    </sheetView>
  </sheetViews>
  <sheetFormatPr baseColWidth="10" defaultColWidth="11.42578125" defaultRowHeight="15"/>
  <cols>
    <col min="1" max="1" width="1.28515625" style="4" customWidth="1"/>
    <col min="2" max="2" width="1.5703125" style="4" customWidth="1"/>
    <col min="3" max="3" width="20.5703125" style="4" customWidth="1"/>
    <col min="4" max="4" width="12.7109375" style="4" customWidth="1"/>
    <col min="5" max="6" width="24.7109375" style="4" customWidth="1"/>
    <col min="7" max="7" width="24" style="4" customWidth="1"/>
    <col min="8" max="9" width="19.85546875" style="4" customWidth="1"/>
    <col min="10" max="10" width="24.7109375" style="4" customWidth="1"/>
    <col min="11" max="11" width="23.140625" style="4" customWidth="1"/>
    <col min="12" max="15" width="24.42578125" style="4" customWidth="1"/>
    <col min="16" max="16" width="28.5703125" style="4" customWidth="1"/>
    <col min="17" max="17" width="28.85546875" style="4" customWidth="1"/>
    <col min="18" max="18" width="23.85546875" style="4" customWidth="1"/>
    <col min="19" max="19" width="22.5703125" style="4" customWidth="1"/>
    <col min="20" max="254" width="11.42578125" style="4"/>
    <col min="255" max="256" width="1.28515625" style="4" customWidth="1"/>
    <col min="257" max="257" width="1.5703125" style="4" customWidth="1"/>
    <col min="258" max="258" width="20.5703125" style="4" customWidth="1"/>
    <col min="259" max="259" width="12.7109375" style="4" customWidth="1"/>
    <col min="260" max="260" width="23" style="4" customWidth="1"/>
    <col min="261" max="262" width="22.42578125" style="4" customWidth="1"/>
    <col min="263" max="263" width="23.140625" style="4" customWidth="1"/>
    <col min="264" max="264" width="22.85546875" style="4" customWidth="1"/>
    <col min="265" max="265" width="22.5703125" style="4" customWidth="1"/>
    <col min="266" max="266" width="19.85546875" style="4" customWidth="1"/>
    <col min="267" max="268" width="24.7109375" style="4" customWidth="1"/>
    <col min="269" max="269" width="23.28515625" style="4" customWidth="1"/>
    <col min="270" max="270" width="3.5703125" style="4" customWidth="1"/>
    <col min="271" max="271" width="26.140625" style="4" customWidth="1"/>
    <col min="272" max="272" width="28.5703125" style="4" customWidth="1"/>
    <col min="273" max="273" width="28.85546875" style="4" customWidth="1"/>
    <col min="274" max="274" width="12.7109375" style="4" customWidth="1"/>
    <col min="275" max="510" width="11.42578125" style="4"/>
    <col min="511" max="512" width="1.28515625" style="4" customWidth="1"/>
    <col min="513" max="513" width="1.5703125" style="4" customWidth="1"/>
    <col min="514" max="514" width="20.5703125" style="4" customWidth="1"/>
    <col min="515" max="515" width="12.7109375" style="4" customWidth="1"/>
    <col min="516" max="516" width="23" style="4" customWidth="1"/>
    <col min="517" max="518" width="22.42578125" style="4" customWidth="1"/>
    <col min="519" max="519" width="23.140625" style="4" customWidth="1"/>
    <col min="520" max="520" width="22.85546875" style="4" customWidth="1"/>
    <col min="521" max="521" width="22.5703125" style="4" customWidth="1"/>
    <col min="522" max="522" width="19.85546875" style="4" customWidth="1"/>
    <col min="523" max="524" width="24.7109375" style="4" customWidth="1"/>
    <col min="525" max="525" width="23.28515625" style="4" customWidth="1"/>
    <col min="526" max="526" width="3.5703125" style="4" customWidth="1"/>
    <col min="527" max="527" width="26.140625" style="4" customWidth="1"/>
    <col min="528" max="528" width="28.5703125" style="4" customWidth="1"/>
    <col min="529" max="529" width="28.85546875" style="4" customWidth="1"/>
    <col min="530" max="530" width="12.7109375" style="4" customWidth="1"/>
    <col min="531" max="766" width="11.42578125" style="4"/>
    <col min="767" max="768" width="1.28515625" style="4" customWidth="1"/>
    <col min="769" max="769" width="1.5703125" style="4" customWidth="1"/>
    <col min="770" max="770" width="20.5703125" style="4" customWidth="1"/>
    <col min="771" max="771" width="12.7109375" style="4" customWidth="1"/>
    <col min="772" max="772" width="23" style="4" customWidth="1"/>
    <col min="773" max="774" width="22.42578125" style="4" customWidth="1"/>
    <col min="775" max="775" width="23.140625" style="4" customWidth="1"/>
    <col min="776" max="776" width="22.85546875" style="4" customWidth="1"/>
    <col min="777" max="777" width="22.5703125" style="4" customWidth="1"/>
    <col min="778" max="778" width="19.85546875" style="4" customWidth="1"/>
    <col min="779" max="780" width="24.7109375" style="4" customWidth="1"/>
    <col min="781" max="781" width="23.28515625" style="4" customWidth="1"/>
    <col min="782" max="782" width="3.5703125" style="4" customWidth="1"/>
    <col min="783" max="783" width="26.140625" style="4" customWidth="1"/>
    <col min="784" max="784" width="28.5703125" style="4" customWidth="1"/>
    <col min="785" max="785" width="28.85546875" style="4" customWidth="1"/>
    <col min="786" max="786" width="12.7109375" style="4" customWidth="1"/>
    <col min="787" max="1022" width="11.42578125" style="4"/>
    <col min="1023" max="1024" width="1.28515625" style="4" customWidth="1"/>
    <col min="1025" max="1025" width="1.5703125" style="4" customWidth="1"/>
    <col min="1026" max="1026" width="20.5703125" style="4" customWidth="1"/>
    <col min="1027" max="1027" width="12.7109375" style="4" customWidth="1"/>
    <col min="1028" max="1028" width="23" style="4" customWidth="1"/>
    <col min="1029" max="1030" width="22.42578125" style="4" customWidth="1"/>
    <col min="1031" max="1031" width="23.140625" style="4" customWidth="1"/>
    <col min="1032" max="1032" width="22.85546875" style="4" customWidth="1"/>
    <col min="1033" max="1033" width="22.5703125" style="4" customWidth="1"/>
    <col min="1034" max="1034" width="19.85546875" style="4" customWidth="1"/>
    <col min="1035" max="1036" width="24.7109375" style="4" customWidth="1"/>
    <col min="1037" max="1037" width="23.28515625" style="4" customWidth="1"/>
    <col min="1038" max="1038" width="3.5703125" style="4" customWidth="1"/>
    <col min="1039" max="1039" width="26.140625" style="4" customWidth="1"/>
    <col min="1040" max="1040" width="28.5703125" style="4" customWidth="1"/>
    <col min="1041" max="1041" width="28.85546875" style="4" customWidth="1"/>
    <col min="1042" max="1042" width="12.7109375" style="4" customWidth="1"/>
    <col min="1043" max="1278" width="11.42578125" style="4"/>
    <col min="1279" max="1280" width="1.28515625" style="4" customWidth="1"/>
    <col min="1281" max="1281" width="1.5703125" style="4" customWidth="1"/>
    <col min="1282" max="1282" width="20.5703125" style="4" customWidth="1"/>
    <col min="1283" max="1283" width="12.7109375" style="4" customWidth="1"/>
    <col min="1284" max="1284" width="23" style="4" customWidth="1"/>
    <col min="1285" max="1286" width="22.42578125" style="4" customWidth="1"/>
    <col min="1287" max="1287" width="23.140625" style="4" customWidth="1"/>
    <col min="1288" max="1288" width="22.85546875" style="4" customWidth="1"/>
    <col min="1289" max="1289" width="22.5703125" style="4" customWidth="1"/>
    <col min="1290" max="1290" width="19.85546875" style="4" customWidth="1"/>
    <col min="1291" max="1292" width="24.7109375" style="4" customWidth="1"/>
    <col min="1293" max="1293" width="23.28515625" style="4" customWidth="1"/>
    <col min="1294" max="1294" width="3.5703125" style="4" customWidth="1"/>
    <col min="1295" max="1295" width="26.140625" style="4" customWidth="1"/>
    <col min="1296" max="1296" width="28.5703125" style="4" customWidth="1"/>
    <col min="1297" max="1297" width="28.85546875" style="4" customWidth="1"/>
    <col min="1298" max="1298" width="12.7109375" style="4" customWidth="1"/>
    <col min="1299" max="1534" width="11.42578125" style="4"/>
    <col min="1535" max="1536" width="1.28515625" style="4" customWidth="1"/>
    <col min="1537" max="1537" width="1.5703125" style="4" customWidth="1"/>
    <col min="1538" max="1538" width="20.5703125" style="4" customWidth="1"/>
    <col min="1539" max="1539" width="12.7109375" style="4" customWidth="1"/>
    <col min="1540" max="1540" width="23" style="4" customWidth="1"/>
    <col min="1541" max="1542" width="22.42578125" style="4" customWidth="1"/>
    <col min="1543" max="1543" width="23.140625" style="4" customWidth="1"/>
    <col min="1544" max="1544" width="22.85546875" style="4" customWidth="1"/>
    <col min="1545" max="1545" width="22.5703125" style="4" customWidth="1"/>
    <col min="1546" max="1546" width="19.85546875" style="4" customWidth="1"/>
    <col min="1547" max="1548" width="24.7109375" style="4" customWidth="1"/>
    <col min="1549" max="1549" width="23.28515625" style="4" customWidth="1"/>
    <col min="1550" max="1550" width="3.5703125" style="4" customWidth="1"/>
    <col min="1551" max="1551" width="26.140625" style="4" customWidth="1"/>
    <col min="1552" max="1552" width="28.5703125" style="4" customWidth="1"/>
    <col min="1553" max="1553" width="28.85546875" style="4" customWidth="1"/>
    <col min="1554" max="1554" width="12.7109375" style="4" customWidth="1"/>
    <col min="1555" max="1790" width="11.42578125" style="4"/>
    <col min="1791" max="1792" width="1.28515625" style="4" customWidth="1"/>
    <col min="1793" max="1793" width="1.5703125" style="4" customWidth="1"/>
    <col min="1794" max="1794" width="20.5703125" style="4" customWidth="1"/>
    <col min="1795" max="1795" width="12.7109375" style="4" customWidth="1"/>
    <col min="1796" max="1796" width="23" style="4" customWidth="1"/>
    <col min="1797" max="1798" width="22.42578125" style="4" customWidth="1"/>
    <col min="1799" max="1799" width="23.140625" style="4" customWidth="1"/>
    <col min="1800" max="1800" width="22.85546875" style="4" customWidth="1"/>
    <col min="1801" max="1801" width="22.5703125" style="4" customWidth="1"/>
    <col min="1802" max="1802" width="19.85546875" style="4" customWidth="1"/>
    <col min="1803" max="1804" width="24.7109375" style="4" customWidth="1"/>
    <col min="1805" max="1805" width="23.28515625" style="4" customWidth="1"/>
    <col min="1806" max="1806" width="3.5703125" style="4" customWidth="1"/>
    <col min="1807" max="1807" width="26.140625" style="4" customWidth="1"/>
    <col min="1808" max="1808" width="28.5703125" style="4" customWidth="1"/>
    <col min="1809" max="1809" width="28.85546875" style="4" customWidth="1"/>
    <col min="1810" max="1810" width="12.7109375" style="4" customWidth="1"/>
    <col min="1811" max="2046" width="11.42578125" style="4"/>
    <col min="2047" max="2048" width="1.28515625" style="4" customWidth="1"/>
    <col min="2049" max="2049" width="1.5703125" style="4" customWidth="1"/>
    <col min="2050" max="2050" width="20.5703125" style="4" customWidth="1"/>
    <col min="2051" max="2051" width="12.7109375" style="4" customWidth="1"/>
    <col min="2052" max="2052" width="23" style="4" customWidth="1"/>
    <col min="2053" max="2054" width="22.42578125" style="4" customWidth="1"/>
    <col min="2055" max="2055" width="23.140625" style="4" customWidth="1"/>
    <col min="2056" max="2056" width="22.85546875" style="4" customWidth="1"/>
    <col min="2057" max="2057" width="22.5703125" style="4" customWidth="1"/>
    <col min="2058" max="2058" width="19.85546875" style="4" customWidth="1"/>
    <col min="2059" max="2060" width="24.7109375" style="4" customWidth="1"/>
    <col min="2061" max="2061" width="23.28515625" style="4" customWidth="1"/>
    <col min="2062" max="2062" width="3.5703125" style="4" customWidth="1"/>
    <col min="2063" max="2063" width="26.140625" style="4" customWidth="1"/>
    <col min="2064" max="2064" width="28.5703125" style="4" customWidth="1"/>
    <col min="2065" max="2065" width="28.85546875" style="4" customWidth="1"/>
    <col min="2066" max="2066" width="12.7109375" style="4" customWidth="1"/>
    <col min="2067" max="2302" width="11.42578125" style="4"/>
    <col min="2303" max="2304" width="1.28515625" style="4" customWidth="1"/>
    <col min="2305" max="2305" width="1.5703125" style="4" customWidth="1"/>
    <col min="2306" max="2306" width="20.5703125" style="4" customWidth="1"/>
    <col min="2307" max="2307" width="12.7109375" style="4" customWidth="1"/>
    <col min="2308" max="2308" width="23" style="4" customWidth="1"/>
    <col min="2309" max="2310" width="22.42578125" style="4" customWidth="1"/>
    <col min="2311" max="2311" width="23.140625" style="4" customWidth="1"/>
    <col min="2312" max="2312" width="22.85546875" style="4" customWidth="1"/>
    <col min="2313" max="2313" width="22.5703125" style="4" customWidth="1"/>
    <col min="2314" max="2314" width="19.85546875" style="4" customWidth="1"/>
    <col min="2315" max="2316" width="24.7109375" style="4" customWidth="1"/>
    <col min="2317" max="2317" width="23.28515625" style="4" customWidth="1"/>
    <col min="2318" max="2318" width="3.5703125" style="4" customWidth="1"/>
    <col min="2319" max="2319" width="26.140625" style="4" customWidth="1"/>
    <col min="2320" max="2320" width="28.5703125" style="4" customWidth="1"/>
    <col min="2321" max="2321" width="28.85546875" style="4" customWidth="1"/>
    <col min="2322" max="2322" width="12.7109375" style="4" customWidth="1"/>
    <col min="2323" max="2558" width="11.42578125" style="4"/>
    <col min="2559" max="2560" width="1.28515625" style="4" customWidth="1"/>
    <col min="2561" max="2561" width="1.5703125" style="4" customWidth="1"/>
    <col min="2562" max="2562" width="20.5703125" style="4" customWidth="1"/>
    <col min="2563" max="2563" width="12.7109375" style="4" customWidth="1"/>
    <col min="2564" max="2564" width="23" style="4" customWidth="1"/>
    <col min="2565" max="2566" width="22.42578125" style="4" customWidth="1"/>
    <col min="2567" max="2567" width="23.140625" style="4" customWidth="1"/>
    <col min="2568" max="2568" width="22.85546875" style="4" customWidth="1"/>
    <col min="2569" max="2569" width="22.5703125" style="4" customWidth="1"/>
    <col min="2570" max="2570" width="19.85546875" style="4" customWidth="1"/>
    <col min="2571" max="2572" width="24.7109375" style="4" customWidth="1"/>
    <col min="2573" max="2573" width="23.28515625" style="4" customWidth="1"/>
    <col min="2574" max="2574" width="3.5703125" style="4" customWidth="1"/>
    <col min="2575" max="2575" width="26.140625" style="4" customWidth="1"/>
    <col min="2576" max="2576" width="28.5703125" style="4" customWidth="1"/>
    <col min="2577" max="2577" width="28.85546875" style="4" customWidth="1"/>
    <col min="2578" max="2578" width="12.7109375" style="4" customWidth="1"/>
    <col min="2579" max="2814" width="11.42578125" style="4"/>
    <col min="2815" max="2816" width="1.28515625" style="4" customWidth="1"/>
    <col min="2817" max="2817" width="1.5703125" style="4" customWidth="1"/>
    <col min="2818" max="2818" width="20.5703125" style="4" customWidth="1"/>
    <col min="2819" max="2819" width="12.7109375" style="4" customWidth="1"/>
    <col min="2820" max="2820" width="23" style="4" customWidth="1"/>
    <col min="2821" max="2822" width="22.42578125" style="4" customWidth="1"/>
    <col min="2823" max="2823" width="23.140625" style="4" customWidth="1"/>
    <col min="2824" max="2824" width="22.85546875" style="4" customWidth="1"/>
    <col min="2825" max="2825" width="22.5703125" style="4" customWidth="1"/>
    <col min="2826" max="2826" width="19.85546875" style="4" customWidth="1"/>
    <col min="2827" max="2828" width="24.7109375" style="4" customWidth="1"/>
    <col min="2829" max="2829" width="23.28515625" style="4" customWidth="1"/>
    <col min="2830" max="2830" width="3.5703125" style="4" customWidth="1"/>
    <col min="2831" max="2831" width="26.140625" style="4" customWidth="1"/>
    <col min="2832" max="2832" width="28.5703125" style="4" customWidth="1"/>
    <col min="2833" max="2833" width="28.85546875" style="4" customWidth="1"/>
    <col min="2834" max="2834" width="12.7109375" style="4" customWidth="1"/>
    <col min="2835" max="3070" width="11.42578125" style="4"/>
    <col min="3071" max="3072" width="1.28515625" style="4" customWidth="1"/>
    <col min="3073" max="3073" width="1.5703125" style="4" customWidth="1"/>
    <col min="3074" max="3074" width="20.5703125" style="4" customWidth="1"/>
    <col min="3075" max="3075" width="12.7109375" style="4" customWidth="1"/>
    <col min="3076" max="3076" width="23" style="4" customWidth="1"/>
    <col min="3077" max="3078" width="22.42578125" style="4" customWidth="1"/>
    <col min="3079" max="3079" width="23.140625" style="4" customWidth="1"/>
    <col min="3080" max="3080" width="22.85546875" style="4" customWidth="1"/>
    <col min="3081" max="3081" width="22.5703125" style="4" customWidth="1"/>
    <col min="3082" max="3082" width="19.85546875" style="4" customWidth="1"/>
    <col min="3083" max="3084" width="24.7109375" style="4" customWidth="1"/>
    <col min="3085" max="3085" width="23.28515625" style="4" customWidth="1"/>
    <col min="3086" max="3086" width="3.5703125" style="4" customWidth="1"/>
    <col min="3087" max="3087" width="26.140625" style="4" customWidth="1"/>
    <col min="3088" max="3088" width="28.5703125" style="4" customWidth="1"/>
    <col min="3089" max="3089" width="28.85546875" style="4" customWidth="1"/>
    <col min="3090" max="3090" width="12.7109375" style="4" customWidth="1"/>
    <col min="3091" max="3326" width="11.42578125" style="4"/>
    <col min="3327" max="3328" width="1.28515625" style="4" customWidth="1"/>
    <col min="3329" max="3329" width="1.5703125" style="4" customWidth="1"/>
    <col min="3330" max="3330" width="20.5703125" style="4" customWidth="1"/>
    <col min="3331" max="3331" width="12.7109375" style="4" customWidth="1"/>
    <col min="3332" max="3332" width="23" style="4" customWidth="1"/>
    <col min="3333" max="3334" width="22.42578125" style="4" customWidth="1"/>
    <col min="3335" max="3335" width="23.140625" style="4" customWidth="1"/>
    <col min="3336" max="3336" width="22.85546875" style="4" customWidth="1"/>
    <col min="3337" max="3337" width="22.5703125" style="4" customWidth="1"/>
    <col min="3338" max="3338" width="19.85546875" style="4" customWidth="1"/>
    <col min="3339" max="3340" width="24.7109375" style="4" customWidth="1"/>
    <col min="3341" max="3341" width="23.28515625" style="4" customWidth="1"/>
    <col min="3342" max="3342" width="3.5703125" style="4" customWidth="1"/>
    <col min="3343" max="3343" width="26.140625" style="4" customWidth="1"/>
    <col min="3344" max="3344" width="28.5703125" style="4" customWidth="1"/>
    <col min="3345" max="3345" width="28.85546875" style="4" customWidth="1"/>
    <col min="3346" max="3346" width="12.7109375" style="4" customWidth="1"/>
    <col min="3347" max="3582" width="11.42578125" style="4"/>
    <col min="3583" max="3584" width="1.28515625" style="4" customWidth="1"/>
    <col min="3585" max="3585" width="1.5703125" style="4" customWidth="1"/>
    <col min="3586" max="3586" width="20.5703125" style="4" customWidth="1"/>
    <col min="3587" max="3587" width="12.7109375" style="4" customWidth="1"/>
    <col min="3588" max="3588" width="23" style="4" customWidth="1"/>
    <col min="3589" max="3590" width="22.42578125" style="4" customWidth="1"/>
    <col min="3591" max="3591" width="23.140625" style="4" customWidth="1"/>
    <col min="3592" max="3592" width="22.85546875" style="4" customWidth="1"/>
    <col min="3593" max="3593" width="22.5703125" style="4" customWidth="1"/>
    <col min="3594" max="3594" width="19.85546875" style="4" customWidth="1"/>
    <col min="3595" max="3596" width="24.7109375" style="4" customWidth="1"/>
    <col min="3597" max="3597" width="23.28515625" style="4" customWidth="1"/>
    <col min="3598" max="3598" width="3.5703125" style="4" customWidth="1"/>
    <col min="3599" max="3599" width="26.140625" style="4" customWidth="1"/>
    <col min="3600" max="3600" width="28.5703125" style="4" customWidth="1"/>
    <col min="3601" max="3601" width="28.85546875" style="4" customWidth="1"/>
    <col min="3602" max="3602" width="12.7109375" style="4" customWidth="1"/>
    <col min="3603" max="3838" width="11.42578125" style="4"/>
    <col min="3839" max="3840" width="1.28515625" style="4" customWidth="1"/>
    <col min="3841" max="3841" width="1.5703125" style="4" customWidth="1"/>
    <col min="3842" max="3842" width="20.5703125" style="4" customWidth="1"/>
    <col min="3843" max="3843" width="12.7109375" style="4" customWidth="1"/>
    <col min="3844" max="3844" width="23" style="4" customWidth="1"/>
    <col min="3845" max="3846" width="22.42578125" style="4" customWidth="1"/>
    <col min="3847" max="3847" width="23.140625" style="4" customWidth="1"/>
    <col min="3848" max="3848" width="22.85546875" style="4" customWidth="1"/>
    <col min="3849" max="3849" width="22.5703125" style="4" customWidth="1"/>
    <col min="3850" max="3850" width="19.85546875" style="4" customWidth="1"/>
    <col min="3851" max="3852" width="24.7109375" style="4" customWidth="1"/>
    <col min="3853" max="3853" width="23.28515625" style="4" customWidth="1"/>
    <col min="3854" max="3854" width="3.5703125" style="4" customWidth="1"/>
    <col min="3855" max="3855" width="26.140625" style="4" customWidth="1"/>
    <col min="3856" max="3856" width="28.5703125" style="4" customWidth="1"/>
    <col min="3857" max="3857" width="28.85546875" style="4" customWidth="1"/>
    <col min="3858" max="3858" width="12.7109375" style="4" customWidth="1"/>
    <col min="3859" max="4094" width="11.42578125" style="4"/>
    <col min="4095" max="4096" width="1.28515625" style="4" customWidth="1"/>
    <col min="4097" max="4097" width="1.5703125" style="4" customWidth="1"/>
    <col min="4098" max="4098" width="20.5703125" style="4" customWidth="1"/>
    <col min="4099" max="4099" width="12.7109375" style="4" customWidth="1"/>
    <col min="4100" max="4100" width="23" style="4" customWidth="1"/>
    <col min="4101" max="4102" width="22.42578125" style="4" customWidth="1"/>
    <col min="4103" max="4103" width="23.140625" style="4" customWidth="1"/>
    <col min="4104" max="4104" width="22.85546875" style="4" customWidth="1"/>
    <col min="4105" max="4105" width="22.5703125" style="4" customWidth="1"/>
    <col min="4106" max="4106" width="19.85546875" style="4" customWidth="1"/>
    <col min="4107" max="4108" width="24.7109375" style="4" customWidth="1"/>
    <col min="4109" max="4109" width="23.28515625" style="4" customWidth="1"/>
    <col min="4110" max="4110" width="3.5703125" style="4" customWidth="1"/>
    <col min="4111" max="4111" width="26.140625" style="4" customWidth="1"/>
    <col min="4112" max="4112" width="28.5703125" style="4" customWidth="1"/>
    <col min="4113" max="4113" width="28.85546875" style="4" customWidth="1"/>
    <col min="4114" max="4114" width="12.7109375" style="4" customWidth="1"/>
    <col min="4115" max="4350" width="11.42578125" style="4"/>
    <col min="4351" max="4352" width="1.28515625" style="4" customWidth="1"/>
    <col min="4353" max="4353" width="1.5703125" style="4" customWidth="1"/>
    <col min="4354" max="4354" width="20.5703125" style="4" customWidth="1"/>
    <col min="4355" max="4355" width="12.7109375" style="4" customWidth="1"/>
    <col min="4356" max="4356" width="23" style="4" customWidth="1"/>
    <col min="4357" max="4358" width="22.42578125" style="4" customWidth="1"/>
    <col min="4359" max="4359" width="23.140625" style="4" customWidth="1"/>
    <col min="4360" max="4360" width="22.85546875" style="4" customWidth="1"/>
    <col min="4361" max="4361" width="22.5703125" style="4" customWidth="1"/>
    <col min="4362" max="4362" width="19.85546875" style="4" customWidth="1"/>
    <col min="4363" max="4364" width="24.7109375" style="4" customWidth="1"/>
    <col min="4365" max="4365" width="23.28515625" style="4" customWidth="1"/>
    <col min="4366" max="4366" width="3.5703125" style="4" customWidth="1"/>
    <col min="4367" max="4367" width="26.140625" style="4" customWidth="1"/>
    <col min="4368" max="4368" width="28.5703125" style="4" customWidth="1"/>
    <col min="4369" max="4369" width="28.85546875" style="4" customWidth="1"/>
    <col min="4370" max="4370" width="12.7109375" style="4" customWidth="1"/>
    <col min="4371" max="4606" width="11.42578125" style="4"/>
    <col min="4607" max="4608" width="1.28515625" style="4" customWidth="1"/>
    <col min="4609" max="4609" width="1.5703125" style="4" customWidth="1"/>
    <col min="4610" max="4610" width="20.5703125" style="4" customWidth="1"/>
    <col min="4611" max="4611" width="12.7109375" style="4" customWidth="1"/>
    <col min="4612" max="4612" width="23" style="4" customWidth="1"/>
    <col min="4613" max="4614" width="22.42578125" style="4" customWidth="1"/>
    <col min="4615" max="4615" width="23.140625" style="4" customWidth="1"/>
    <col min="4616" max="4616" width="22.85546875" style="4" customWidth="1"/>
    <col min="4617" max="4617" width="22.5703125" style="4" customWidth="1"/>
    <col min="4618" max="4618" width="19.85546875" style="4" customWidth="1"/>
    <col min="4619" max="4620" width="24.7109375" style="4" customWidth="1"/>
    <col min="4621" max="4621" width="23.28515625" style="4" customWidth="1"/>
    <col min="4622" max="4622" width="3.5703125" style="4" customWidth="1"/>
    <col min="4623" max="4623" width="26.140625" style="4" customWidth="1"/>
    <col min="4624" max="4624" width="28.5703125" style="4" customWidth="1"/>
    <col min="4625" max="4625" width="28.85546875" style="4" customWidth="1"/>
    <col min="4626" max="4626" width="12.7109375" style="4" customWidth="1"/>
    <col min="4627" max="4862" width="11.42578125" style="4"/>
    <col min="4863" max="4864" width="1.28515625" style="4" customWidth="1"/>
    <col min="4865" max="4865" width="1.5703125" style="4" customWidth="1"/>
    <col min="4866" max="4866" width="20.5703125" style="4" customWidth="1"/>
    <col min="4867" max="4867" width="12.7109375" style="4" customWidth="1"/>
    <col min="4868" max="4868" width="23" style="4" customWidth="1"/>
    <col min="4869" max="4870" width="22.42578125" style="4" customWidth="1"/>
    <col min="4871" max="4871" width="23.140625" style="4" customWidth="1"/>
    <col min="4872" max="4872" width="22.85546875" style="4" customWidth="1"/>
    <col min="4873" max="4873" width="22.5703125" style="4" customWidth="1"/>
    <col min="4874" max="4874" width="19.85546875" style="4" customWidth="1"/>
    <col min="4875" max="4876" width="24.7109375" style="4" customWidth="1"/>
    <col min="4877" max="4877" width="23.28515625" style="4" customWidth="1"/>
    <col min="4878" max="4878" width="3.5703125" style="4" customWidth="1"/>
    <col min="4879" max="4879" width="26.140625" style="4" customWidth="1"/>
    <col min="4880" max="4880" width="28.5703125" style="4" customWidth="1"/>
    <col min="4881" max="4881" width="28.85546875" style="4" customWidth="1"/>
    <col min="4882" max="4882" width="12.7109375" style="4" customWidth="1"/>
    <col min="4883" max="5118" width="11.42578125" style="4"/>
    <col min="5119" max="5120" width="1.28515625" style="4" customWidth="1"/>
    <col min="5121" max="5121" width="1.5703125" style="4" customWidth="1"/>
    <col min="5122" max="5122" width="20.5703125" style="4" customWidth="1"/>
    <col min="5123" max="5123" width="12.7109375" style="4" customWidth="1"/>
    <col min="5124" max="5124" width="23" style="4" customWidth="1"/>
    <col min="5125" max="5126" width="22.42578125" style="4" customWidth="1"/>
    <col min="5127" max="5127" width="23.140625" style="4" customWidth="1"/>
    <col min="5128" max="5128" width="22.85546875" style="4" customWidth="1"/>
    <col min="5129" max="5129" width="22.5703125" style="4" customWidth="1"/>
    <col min="5130" max="5130" width="19.85546875" style="4" customWidth="1"/>
    <col min="5131" max="5132" width="24.7109375" style="4" customWidth="1"/>
    <col min="5133" max="5133" width="23.28515625" style="4" customWidth="1"/>
    <col min="5134" max="5134" width="3.5703125" style="4" customWidth="1"/>
    <col min="5135" max="5135" width="26.140625" style="4" customWidth="1"/>
    <col min="5136" max="5136" width="28.5703125" style="4" customWidth="1"/>
    <col min="5137" max="5137" width="28.85546875" style="4" customWidth="1"/>
    <col min="5138" max="5138" width="12.7109375" style="4" customWidth="1"/>
    <col min="5139" max="5374" width="11.42578125" style="4"/>
    <col min="5375" max="5376" width="1.28515625" style="4" customWidth="1"/>
    <col min="5377" max="5377" width="1.5703125" style="4" customWidth="1"/>
    <col min="5378" max="5378" width="20.5703125" style="4" customWidth="1"/>
    <col min="5379" max="5379" width="12.7109375" style="4" customWidth="1"/>
    <col min="5380" max="5380" width="23" style="4" customWidth="1"/>
    <col min="5381" max="5382" width="22.42578125" style="4" customWidth="1"/>
    <col min="5383" max="5383" width="23.140625" style="4" customWidth="1"/>
    <col min="5384" max="5384" width="22.85546875" style="4" customWidth="1"/>
    <col min="5385" max="5385" width="22.5703125" style="4" customWidth="1"/>
    <col min="5386" max="5386" width="19.85546875" style="4" customWidth="1"/>
    <col min="5387" max="5388" width="24.7109375" style="4" customWidth="1"/>
    <col min="5389" max="5389" width="23.28515625" style="4" customWidth="1"/>
    <col min="5390" max="5390" width="3.5703125" style="4" customWidth="1"/>
    <col min="5391" max="5391" width="26.140625" style="4" customWidth="1"/>
    <col min="5392" max="5392" width="28.5703125" style="4" customWidth="1"/>
    <col min="5393" max="5393" width="28.85546875" style="4" customWidth="1"/>
    <col min="5394" max="5394" width="12.7109375" style="4" customWidth="1"/>
    <col min="5395" max="5630" width="11.42578125" style="4"/>
    <col min="5631" max="5632" width="1.28515625" style="4" customWidth="1"/>
    <col min="5633" max="5633" width="1.5703125" style="4" customWidth="1"/>
    <col min="5634" max="5634" width="20.5703125" style="4" customWidth="1"/>
    <col min="5635" max="5635" width="12.7109375" style="4" customWidth="1"/>
    <col min="5636" max="5636" width="23" style="4" customWidth="1"/>
    <col min="5637" max="5638" width="22.42578125" style="4" customWidth="1"/>
    <col min="5639" max="5639" width="23.140625" style="4" customWidth="1"/>
    <col min="5640" max="5640" width="22.85546875" style="4" customWidth="1"/>
    <col min="5641" max="5641" width="22.5703125" style="4" customWidth="1"/>
    <col min="5642" max="5642" width="19.85546875" style="4" customWidth="1"/>
    <col min="5643" max="5644" width="24.7109375" style="4" customWidth="1"/>
    <col min="5645" max="5645" width="23.28515625" style="4" customWidth="1"/>
    <col min="5646" max="5646" width="3.5703125" style="4" customWidth="1"/>
    <col min="5647" max="5647" width="26.140625" style="4" customWidth="1"/>
    <col min="5648" max="5648" width="28.5703125" style="4" customWidth="1"/>
    <col min="5649" max="5649" width="28.85546875" style="4" customWidth="1"/>
    <col min="5650" max="5650" width="12.7109375" style="4" customWidth="1"/>
    <col min="5651" max="5886" width="11.42578125" style="4"/>
    <col min="5887" max="5888" width="1.28515625" style="4" customWidth="1"/>
    <col min="5889" max="5889" width="1.5703125" style="4" customWidth="1"/>
    <col min="5890" max="5890" width="20.5703125" style="4" customWidth="1"/>
    <col min="5891" max="5891" width="12.7109375" style="4" customWidth="1"/>
    <col min="5892" max="5892" width="23" style="4" customWidth="1"/>
    <col min="5893" max="5894" width="22.42578125" style="4" customWidth="1"/>
    <col min="5895" max="5895" width="23.140625" style="4" customWidth="1"/>
    <col min="5896" max="5896" width="22.85546875" style="4" customWidth="1"/>
    <col min="5897" max="5897" width="22.5703125" style="4" customWidth="1"/>
    <col min="5898" max="5898" width="19.85546875" style="4" customWidth="1"/>
    <col min="5899" max="5900" width="24.7109375" style="4" customWidth="1"/>
    <col min="5901" max="5901" width="23.28515625" style="4" customWidth="1"/>
    <col min="5902" max="5902" width="3.5703125" style="4" customWidth="1"/>
    <col min="5903" max="5903" width="26.140625" style="4" customWidth="1"/>
    <col min="5904" max="5904" width="28.5703125" style="4" customWidth="1"/>
    <col min="5905" max="5905" width="28.85546875" style="4" customWidth="1"/>
    <col min="5906" max="5906" width="12.7109375" style="4" customWidth="1"/>
    <col min="5907" max="6142" width="11.42578125" style="4"/>
    <col min="6143" max="6144" width="1.28515625" style="4" customWidth="1"/>
    <col min="6145" max="6145" width="1.5703125" style="4" customWidth="1"/>
    <col min="6146" max="6146" width="20.5703125" style="4" customWidth="1"/>
    <col min="6147" max="6147" width="12.7109375" style="4" customWidth="1"/>
    <col min="6148" max="6148" width="23" style="4" customWidth="1"/>
    <col min="6149" max="6150" width="22.42578125" style="4" customWidth="1"/>
    <col min="6151" max="6151" width="23.140625" style="4" customWidth="1"/>
    <col min="6152" max="6152" width="22.85546875" style="4" customWidth="1"/>
    <col min="6153" max="6153" width="22.5703125" style="4" customWidth="1"/>
    <col min="6154" max="6154" width="19.85546875" style="4" customWidth="1"/>
    <col min="6155" max="6156" width="24.7109375" style="4" customWidth="1"/>
    <col min="6157" max="6157" width="23.28515625" style="4" customWidth="1"/>
    <col min="6158" max="6158" width="3.5703125" style="4" customWidth="1"/>
    <col min="6159" max="6159" width="26.140625" style="4" customWidth="1"/>
    <col min="6160" max="6160" width="28.5703125" style="4" customWidth="1"/>
    <col min="6161" max="6161" width="28.85546875" style="4" customWidth="1"/>
    <col min="6162" max="6162" width="12.7109375" style="4" customWidth="1"/>
    <col min="6163" max="6398" width="11.42578125" style="4"/>
    <col min="6399" max="6400" width="1.28515625" style="4" customWidth="1"/>
    <col min="6401" max="6401" width="1.5703125" style="4" customWidth="1"/>
    <col min="6402" max="6402" width="20.5703125" style="4" customWidth="1"/>
    <col min="6403" max="6403" width="12.7109375" style="4" customWidth="1"/>
    <col min="6404" max="6404" width="23" style="4" customWidth="1"/>
    <col min="6405" max="6406" width="22.42578125" style="4" customWidth="1"/>
    <col min="6407" max="6407" width="23.140625" style="4" customWidth="1"/>
    <col min="6408" max="6408" width="22.85546875" style="4" customWidth="1"/>
    <col min="6409" max="6409" width="22.5703125" style="4" customWidth="1"/>
    <col min="6410" max="6410" width="19.85546875" style="4" customWidth="1"/>
    <col min="6411" max="6412" width="24.7109375" style="4" customWidth="1"/>
    <col min="6413" max="6413" width="23.28515625" style="4" customWidth="1"/>
    <col min="6414" max="6414" width="3.5703125" style="4" customWidth="1"/>
    <col min="6415" max="6415" width="26.140625" style="4" customWidth="1"/>
    <col min="6416" max="6416" width="28.5703125" style="4" customWidth="1"/>
    <col min="6417" max="6417" width="28.85546875" style="4" customWidth="1"/>
    <col min="6418" max="6418" width="12.7109375" style="4" customWidth="1"/>
    <col min="6419" max="6654" width="11.42578125" style="4"/>
    <col min="6655" max="6656" width="1.28515625" style="4" customWidth="1"/>
    <col min="6657" max="6657" width="1.5703125" style="4" customWidth="1"/>
    <col min="6658" max="6658" width="20.5703125" style="4" customWidth="1"/>
    <col min="6659" max="6659" width="12.7109375" style="4" customWidth="1"/>
    <col min="6660" max="6660" width="23" style="4" customWidth="1"/>
    <col min="6661" max="6662" width="22.42578125" style="4" customWidth="1"/>
    <col min="6663" max="6663" width="23.140625" style="4" customWidth="1"/>
    <col min="6664" max="6664" width="22.85546875" style="4" customWidth="1"/>
    <col min="6665" max="6665" width="22.5703125" style="4" customWidth="1"/>
    <col min="6666" max="6666" width="19.85546875" style="4" customWidth="1"/>
    <col min="6667" max="6668" width="24.7109375" style="4" customWidth="1"/>
    <col min="6669" max="6669" width="23.28515625" style="4" customWidth="1"/>
    <col min="6670" max="6670" width="3.5703125" style="4" customWidth="1"/>
    <col min="6671" max="6671" width="26.140625" style="4" customWidth="1"/>
    <col min="6672" max="6672" width="28.5703125" style="4" customWidth="1"/>
    <col min="6673" max="6673" width="28.85546875" style="4" customWidth="1"/>
    <col min="6674" max="6674" width="12.7109375" style="4" customWidth="1"/>
    <col min="6675" max="6910" width="11.42578125" style="4"/>
    <col min="6911" max="6912" width="1.28515625" style="4" customWidth="1"/>
    <col min="6913" max="6913" width="1.5703125" style="4" customWidth="1"/>
    <col min="6914" max="6914" width="20.5703125" style="4" customWidth="1"/>
    <col min="6915" max="6915" width="12.7109375" style="4" customWidth="1"/>
    <col min="6916" max="6916" width="23" style="4" customWidth="1"/>
    <col min="6917" max="6918" width="22.42578125" style="4" customWidth="1"/>
    <col min="6919" max="6919" width="23.140625" style="4" customWidth="1"/>
    <col min="6920" max="6920" width="22.85546875" style="4" customWidth="1"/>
    <col min="6921" max="6921" width="22.5703125" style="4" customWidth="1"/>
    <col min="6922" max="6922" width="19.85546875" style="4" customWidth="1"/>
    <col min="6923" max="6924" width="24.7109375" style="4" customWidth="1"/>
    <col min="6925" max="6925" width="23.28515625" style="4" customWidth="1"/>
    <col min="6926" max="6926" width="3.5703125" style="4" customWidth="1"/>
    <col min="6927" max="6927" width="26.140625" style="4" customWidth="1"/>
    <col min="6928" max="6928" width="28.5703125" style="4" customWidth="1"/>
    <col min="6929" max="6929" width="28.85546875" style="4" customWidth="1"/>
    <col min="6930" max="6930" width="12.7109375" style="4" customWidth="1"/>
    <col min="6931" max="7166" width="11.42578125" style="4"/>
    <col min="7167" max="7168" width="1.28515625" style="4" customWidth="1"/>
    <col min="7169" max="7169" width="1.5703125" style="4" customWidth="1"/>
    <col min="7170" max="7170" width="20.5703125" style="4" customWidth="1"/>
    <col min="7171" max="7171" width="12.7109375" style="4" customWidth="1"/>
    <col min="7172" max="7172" width="23" style="4" customWidth="1"/>
    <col min="7173" max="7174" width="22.42578125" style="4" customWidth="1"/>
    <col min="7175" max="7175" width="23.140625" style="4" customWidth="1"/>
    <col min="7176" max="7176" width="22.85546875" style="4" customWidth="1"/>
    <col min="7177" max="7177" width="22.5703125" style="4" customWidth="1"/>
    <col min="7178" max="7178" width="19.85546875" style="4" customWidth="1"/>
    <col min="7179" max="7180" width="24.7109375" style="4" customWidth="1"/>
    <col min="7181" max="7181" width="23.28515625" style="4" customWidth="1"/>
    <col min="7182" max="7182" width="3.5703125" style="4" customWidth="1"/>
    <col min="7183" max="7183" width="26.140625" style="4" customWidth="1"/>
    <col min="7184" max="7184" width="28.5703125" style="4" customWidth="1"/>
    <col min="7185" max="7185" width="28.85546875" style="4" customWidth="1"/>
    <col min="7186" max="7186" width="12.7109375" style="4" customWidth="1"/>
    <col min="7187" max="7422" width="11.42578125" style="4"/>
    <col min="7423" max="7424" width="1.28515625" style="4" customWidth="1"/>
    <col min="7425" max="7425" width="1.5703125" style="4" customWidth="1"/>
    <col min="7426" max="7426" width="20.5703125" style="4" customWidth="1"/>
    <col min="7427" max="7427" width="12.7109375" style="4" customWidth="1"/>
    <col min="7428" max="7428" width="23" style="4" customWidth="1"/>
    <col min="7429" max="7430" width="22.42578125" style="4" customWidth="1"/>
    <col min="7431" max="7431" width="23.140625" style="4" customWidth="1"/>
    <col min="7432" max="7432" width="22.85546875" style="4" customWidth="1"/>
    <col min="7433" max="7433" width="22.5703125" style="4" customWidth="1"/>
    <col min="7434" max="7434" width="19.85546875" style="4" customWidth="1"/>
    <col min="7435" max="7436" width="24.7109375" style="4" customWidth="1"/>
    <col min="7437" max="7437" width="23.28515625" style="4" customWidth="1"/>
    <col min="7438" max="7438" width="3.5703125" style="4" customWidth="1"/>
    <col min="7439" max="7439" width="26.140625" style="4" customWidth="1"/>
    <col min="7440" max="7440" width="28.5703125" style="4" customWidth="1"/>
    <col min="7441" max="7441" width="28.85546875" style="4" customWidth="1"/>
    <col min="7442" max="7442" width="12.7109375" style="4" customWidth="1"/>
    <col min="7443" max="7678" width="11.42578125" style="4"/>
    <col min="7679" max="7680" width="1.28515625" style="4" customWidth="1"/>
    <col min="7681" max="7681" width="1.5703125" style="4" customWidth="1"/>
    <col min="7682" max="7682" width="20.5703125" style="4" customWidth="1"/>
    <col min="7683" max="7683" width="12.7109375" style="4" customWidth="1"/>
    <col min="7684" max="7684" width="23" style="4" customWidth="1"/>
    <col min="7685" max="7686" width="22.42578125" style="4" customWidth="1"/>
    <col min="7687" max="7687" width="23.140625" style="4" customWidth="1"/>
    <col min="7688" max="7688" width="22.85546875" style="4" customWidth="1"/>
    <col min="7689" max="7689" width="22.5703125" style="4" customWidth="1"/>
    <col min="7690" max="7690" width="19.85546875" style="4" customWidth="1"/>
    <col min="7691" max="7692" width="24.7109375" style="4" customWidth="1"/>
    <col min="7693" max="7693" width="23.28515625" style="4" customWidth="1"/>
    <col min="7694" max="7694" width="3.5703125" style="4" customWidth="1"/>
    <col min="7695" max="7695" width="26.140625" style="4" customWidth="1"/>
    <col min="7696" max="7696" width="28.5703125" style="4" customWidth="1"/>
    <col min="7697" max="7697" width="28.85546875" style="4" customWidth="1"/>
    <col min="7698" max="7698" width="12.7109375" style="4" customWidth="1"/>
    <col min="7699" max="7934" width="11.42578125" style="4"/>
    <col min="7935" max="7936" width="1.28515625" style="4" customWidth="1"/>
    <col min="7937" max="7937" width="1.5703125" style="4" customWidth="1"/>
    <col min="7938" max="7938" width="20.5703125" style="4" customWidth="1"/>
    <col min="7939" max="7939" width="12.7109375" style="4" customWidth="1"/>
    <col min="7940" max="7940" width="23" style="4" customWidth="1"/>
    <col min="7941" max="7942" width="22.42578125" style="4" customWidth="1"/>
    <col min="7943" max="7943" width="23.140625" style="4" customWidth="1"/>
    <col min="7944" max="7944" width="22.85546875" style="4" customWidth="1"/>
    <col min="7945" max="7945" width="22.5703125" style="4" customWidth="1"/>
    <col min="7946" max="7946" width="19.85546875" style="4" customWidth="1"/>
    <col min="7947" max="7948" width="24.7109375" style="4" customWidth="1"/>
    <col min="7949" max="7949" width="23.28515625" style="4" customWidth="1"/>
    <col min="7950" max="7950" width="3.5703125" style="4" customWidth="1"/>
    <col min="7951" max="7951" width="26.140625" style="4" customWidth="1"/>
    <col min="7952" max="7952" width="28.5703125" style="4" customWidth="1"/>
    <col min="7953" max="7953" width="28.85546875" style="4" customWidth="1"/>
    <col min="7954" max="7954" width="12.7109375" style="4" customWidth="1"/>
    <col min="7955" max="8190" width="11.42578125" style="4"/>
    <col min="8191" max="8192" width="1.28515625" style="4" customWidth="1"/>
    <col min="8193" max="8193" width="1.5703125" style="4" customWidth="1"/>
    <col min="8194" max="8194" width="20.5703125" style="4" customWidth="1"/>
    <col min="8195" max="8195" width="12.7109375" style="4" customWidth="1"/>
    <col min="8196" max="8196" width="23" style="4" customWidth="1"/>
    <col min="8197" max="8198" width="22.42578125" style="4" customWidth="1"/>
    <col min="8199" max="8199" width="23.140625" style="4" customWidth="1"/>
    <col min="8200" max="8200" width="22.85546875" style="4" customWidth="1"/>
    <col min="8201" max="8201" width="22.5703125" style="4" customWidth="1"/>
    <col min="8202" max="8202" width="19.85546875" style="4" customWidth="1"/>
    <col min="8203" max="8204" width="24.7109375" style="4" customWidth="1"/>
    <col min="8205" max="8205" width="23.28515625" style="4" customWidth="1"/>
    <col min="8206" max="8206" width="3.5703125" style="4" customWidth="1"/>
    <col min="8207" max="8207" width="26.140625" style="4" customWidth="1"/>
    <col min="8208" max="8208" width="28.5703125" style="4" customWidth="1"/>
    <col min="8209" max="8209" width="28.85546875" style="4" customWidth="1"/>
    <col min="8210" max="8210" width="12.7109375" style="4" customWidth="1"/>
    <col min="8211" max="8446" width="11.42578125" style="4"/>
    <col min="8447" max="8448" width="1.28515625" style="4" customWidth="1"/>
    <col min="8449" max="8449" width="1.5703125" style="4" customWidth="1"/>
    <col min="8450" max="8450" width="20.5703125" style="4" customWidth="1"/>
    <col min="8451" max="8451" width="12.7109375" style="4" customWidth="1"/>
    <col min="8452" max="8452" width="23" style="4" customWidth="1"/>
    <col min="8453" max="8454" width="22.42578125" style="4" customWidth="1"/>
    <col min="8455" max="8455" width="23.140625" style="4" customWidth="1"/>
    <col min="8456" max="8456" width="22.85546875" style="4" customWidth="1"/>
    <col min="8457" max="8457" width="22.5703125" style="4" customWidth="1"/>
    <col min="8458" max="8458" width="19.85546875" style="4" customWidth="1"/>
    <col min="8459" max="8460" width="24.7109375" style="4" customWidth="1"/>
    <col min="8461" max="8461" width="23.28515625" style="4" customWidth="1"/>
    <col min="8462" max="8462" width="3.5703125" style="4" customWidth="1"/>
    <col min="8463" max="8463" width="26.140625" style="4" customWidth="1"/>
    <col min="8464" max="8464" width="28.5703125" style="4" customWidth="1"/>
    <col min="8465" max="8465" width="28.85546875" style="4" customWidth="1"/>
    <col min="8466" max="8466" width="12.7109375" style="4" customWidth="1"/>
    <col min="8467" max="8702" width="11.42578125" style="4"/>
    <col min="8703" max="8704" width="1.28515625" style="4" customWidth="1"/>
    <col min="8705" max="8705" width="1.5703125" style="4" customWidth="1"/>
    <col min="8706" max="8706" width="20.5703125" style="4" customWidth="1"/>
    <col min="8707" max="8707" width="12.7109375" style="4" customWidth="1"/>
    <col min="8708" max="8708" width="23" style="4" customWidth="1"/>
    <col min="8709" max="8710" width="22.42578125" style="4" customWidth="1"/>
    <col min="8711" max="8711" width="23.140625" style="4" customWidth="1"/>
    <col min="8712" max="8712" width="22.85546875" style="4" customWidth="1"/>
    <col min="8713" max="8713" width="22.5703125" style="4" customWidth="1"/>
    <col min="8714" max="8714" width="19.85546875" style="4" customWidth="1"/>
    <col min="8715" max="8716" width="24.7109375" style="4" customWidth="1"/>
    <col min="8717" max="8717" width="23.28515625" style="4" customWidth="1"/>
    <col min="8718" max="8718" width="3.5703125" style="4" customWidth="1"/>
    <col min="8719" max="8719" width="26.140625" style="4" customWidth="1"/>
    <col min="8720" max="8720" width="28.5703125" style="4" customWidth="1"/>
    <col min="8721" max="8721" width="28.85546875" style="4" customWidth="1"/>
    <col min="8722" max="8722" width="12.7109375" style="4" customWidth="1"/>
    <col min="8723" max="8958" width="11.42578125" style="4"/>
    <col min="8959" max="8960" width="1.28515625" style="4" customWidth="1"/>
    <col min="8961" max="8961" width="1.5703125" style="4" customWidth="1"/>
    <col min="8962" max="8962" width="20.5703125" style="4" customWidth="1"/>
    <col min="8963" max="8963" width="12.7109375" style="4" customWidth="1"/>
    <col min="8964" max="8964" width="23" style="4" customWidth="1"/>
    <col min="8965" max="8966" width="22.42578125" style="4" customWidth="1"/>
    <col min="8967" max="8967" width="23.140625" style="4" customWidth="1"/>
    <col min="8968" max="8968" width="22.85546875" style="4" customWidth="1"/>
    <col min="8969" max="8969" width="22.5703125" style="4" customWidth="1"/>
    <col min="8970" max="8970" width="19.85546875" style="4" customWidth="1"/>
    <col min="8971" max="8972" width="24.7109375" style="4" customWidth="1"/>
    <col min="8973" max="8973" width="23.28515625" style="4" customWidth="1"/>
    <col min="8974" max="8974" width="3.5703125" style="4" customWidth="1"/>
    <col min="8975" max="8975" width="26.140625" style="4" customWidth="1"/>
    <col min="8976" max="8976" width="28.5703125" style="4" customWidth="1"/>
    <col min="8977" max="8977" width="28.85546875" style="4" customWidth="1"/>
    <col min="8978" max="8978" width="12.7109375" style="4" customWidth="1"/>
    <col min="8979" max="9214" width="11.42578125" style="4"/>
    <col min="9215" max="9216" width="1.28515625" style="4" customWidth="1"/>
    <col min="9217" max="9217" width="1.5703125" style="4" customWidth="1"/>
    <col min="9218" max="9218" width="20.5703125" style="4" customWidth="1"/>
    <col min="9219" max="9219" width="12.7109375" style="4" customWidth="1"/>
    <col min="9220" max="9220" width="23" style="4" customWidth="1"/>
    <col min="9221" max="9222" width="22.42578125" style="4" customWidth="1"/>
    <col min="9223" max="9223" width="23.140625" style="4" customWidth="1"/>
    <col min="9224" max="9224" width="22.85546875" style="4" customWidth="1"/>
    <col min="9225" max="9225" width="22.5703125" style="4" customWidth="1"/>
    <col min="9226" max="9226" width="19.85546875" style="4" customWidth="1"/>
    <col min="9227" max="9228" width="24.7109375" style="4" customWidth="1"/>
    <col min="9229" max="9229" width="23.28515625" style="4" customWidth="1"/>
    <col min="9230" max="9230" width="3.5703125" style="4" customWidth="1"/>
    <col min="9231" max="9231" width="26.140625" style="4" customWidth="1"/>
    <col min="9232" max="9232" width="28.5703125" style="4" customWidth="1"/>
    <col min="9233" max="9233" width="28.85546875" style="4" customWidth="1"/>
    <col min="9234" max="9234" width="12.7109375" style="4" customWidth="1"/>
    <col min="9235" max="9470" width="11.42578125" style="4"/>
    <col min="9471" max="9472" width="1.28515625" style="4" customWidth="1"/>
    <col min="9473" max="9473" width="1.5703125" style="4" customWidth="1"/>
    <col min="9474" max="9474" width="20.5703125" style="4" customWidth="1"/>
    <col min="9475" max="9475" width="12.7109375" style="4" customWidth="1"/>
    <col min="9476" max="9476" width="23" style="4" customWidth="1"/>
    <col min="9477" max="9478" width="22.42578125" style="4" customWidth="1"/>
    <col min="9479" max="9479" width="23.140625" style="4" customWidth="1"/>
    <col min="9480" max="9480" width="22.85546875" style="4" customWidth="1"/>
    <col min="9481" max="9481" width="22.5703125" style="4" customWidth="1"/>
    <col min="9482" max="9482" width="19.85546875" style="4" customWidth="1"/>
    <col min="9483" max="9484" width="24.7109375" style="4" customWidth="1"/>
    <col min="9485" max="9485" width="23.28515625" style="4" customWidth="1"/>
    <col min="9486" max="9486" width="3.5703125" style="4" customWidth="1"/>
    <col min="9487" max="9487" width="26.140625" style="4" customWidth="1"/>
    <col min="9488" max="9488" width="28.5703125" style="4" customWidth="1"/>
    <col min="9489" max="9489" width="28.85546875" style="4" customWidth="1"/>
    <col min="9490" max="9490" width="12.7109375" style="4" customWidth="1"/>
    <col min="9491" max="9726" width="11.42578125" style="4"/>
    <col min="9727" max="9728" width="1.28515625" style="4" customWidth="1"/>
    <col min="9729" max="9729" width="1.5703125" style="4" customWidth="1"/>
    <col min="9730" max="9730" width="20.5703125" style="4" customWidth="1"/>
    <col min="9731" max="9731" width="12.7109375" style="4" customWidth="1"/>
    <col min="9732" max="9732" width="23" style="4" customWidth="1"/>
    <col min="9733" max="9734" width="22.42578125" style="4" customWidth="1"/>
    <col min="9735" max="9735" width="23.140625" style="4" customWidth="1"/>
    <col min="9736" max="9736" width="22.85546875" style="4" customWidth="1"/>
    <col min="9737" max="9737" width="22.5703125" style="4" customWidth="1"/>
    <col min="9738" max="9738" width="19.85546875" style="4" customWidth="1"/>
    <col min="9739" max="9740" width="24.7109375" style="4" customWidth="1"/>
    <col min="9741" max="9741" width="23.28515625" style="4" customWidth="1"/>
    <col min="9742" max="9742" width="3.5703125" style="4" customWidth="1"/>
    <col min="9743" max="9743" width="26.140625" style="4" customWidth="1"/>
    <col min="9744" max="9744" width="28.5703125" style="4" customWidth="1"/>
    <col min="9745" max="9745" width="28.85546875" style="4" customWidth="1"/>
    <col min="9746" max="9746" width="12.7109375" style="4" customWidth="1"/>
    <col min="9747" max="9982" width="11.42578125" style="4"/>
    <col min="9983" max="9984" width="1.28515625" style="4" customWidth="1"/>
    <col min="9985" max="9985" width="1.5703125" style="4" customWidth="1"/>
    <col min="9986" max="9986" width="20.5703125" style="4" customWidth="1"/>
    <col min="9987" max="9987" width="12.7109375" style="4" customWidth="1"/>
    <col min="9988" max="9988" width="23" style="4" customWidth="1"/>
    <col min="9989" max="9990" width="22.42578125" style="4" customWidth="1"/>
    <col min="9991" max="9991" width="23.140625" style="4" customWidth="1"/>
    <col min="9992" max="9992" width="22.85546875" style="4" customWidth="1"/>
    <col min="9993" max="9993" width="22.5703125" style="4" customWidth="1"/>
    <col min="9994" max="9994" width="19.85546875" style="4" customWidth="1"/>
    <col min="9995" max="9996" width="24.7109375" style="4" customWidth="1"/>
    <col min="9997" max="9997" width="23.28515625" style="4" customWidth="1"/>
    <col min="9998" max="9998" width="3.5703125" style="4" customWidth="1"/>
    <col min="9999" max="9999" width="26.140625" style="4" customWidth="1"/>
    <col min="10000" max="10000" width="28.5703125" style="4" customWidth="1"/>
    <col min="10001" max="10001" width="28.85546875" style="4" customWidth="1"/>
    <col min="10002" max="10002" width="12.7109375" style="4" customWidth="1"/>
    <col min="10003" max="10238" width="11.42578125" style="4"/>
    <col min="10239" max="10240" width="1.28515625" style="4" customWidth="1"/>
    <col min="10241" max="10241" width="1.5703125" style="4" customWidth="1"/>
    <col min="10242" max="10242" width="20.5703125" style="4" customWidth="1"/>
    <col min="10243" max="10243" width="12.7109375" style="4" customWidth="1"/>
    <col min="10244" max="10244" width="23" style="4" customWidth="1"/>
    <col min="10245" max="10246" width="22.42578125" style="4" customWidth="1"/>
    <col min="10247" max="10247" width="23.140625" style="4" customWidth="1"/>
    <col min="10248" max="10248" width="22.85546875" style="4" customWidth="1"/>
    <col min="10249" max="10249" width="22.5703125" style="4" customWidth="1"/>
    <col min="10250" max="10250" width="19.85546875" style="4" customWidth="1"/>
    <col min="10251" max="10252" width="24.7109375" style="4" customWidth="1"/>
    <col min="10253" max="10253" width="23.28515625" style="4" customWidth="1"/>
    <col min="10254" max="10254" width="3.5703125" style="4" customWidth="1"/>
    <col min="10255" max="10255" width="26.140625" style="4" customWidth="1"/>
    <col min="10256" max="10256" width="28.5703125" style="4" customWidth="1"/>
    <col min="10257" max="10257" width="28.85546875" style="4" customWidth="1"/>
    <col min="10258" max="10258" width="12.7109375" style="4" customWidth="1"/>
    <col min="10259" max="10494" width="11.42578125" style="4"/>
    <col min="10495" max="10496" width="1.28515625" style="4" customWidth="1"/>
    <col min="10497" max="10497" width="1.5703125" style="4" customWidth="1"/>
    <col min="10498" max="10498" width="20.5703125" style="4" customWidth="1"/>
    <col min="10499" max="10499" width="12.7109375" style="4" customWidth="1"/>
    <col min="10500" max="10500" width="23" style="4" customWidth="1"/>
    <col min="10501" max="10502" width="22.42578125" style="4" customWidth="1"/>
    <col min="10503" max="10503" width="23.140625" style="4" customWidth="1"/>
    <col min="10504" max="10504" width="22.85546875" style="4" customWidth="1"/>
    <col min="10505" max="10505" width="22.5703125" style="4" customWidth="1"/>
    <col min="10506" max="10506" width="19.85546875" style="4" customWidth="1"/>
    <col min="10507" max="10508" width="24.7109375" style="4" customWidth="1"/>
    <col min="10509" max="10509" width="23.28515625" style="4" customWidth="1"/>
    <col min="10510" max="10510" width="3.5703125" style="4" customWidth="1"/>
    <col min="10511" max="10511" width="26.140625" style="4" customWidth="1"/>
    <col min="10512" max="10512" width="28.5703125" style="4" customWidth="1"/>
    <col min="10513" max="10513" width="28.85546875" style="4" customWidth="1"/>
    <col min="10514" max="10514" width="12.7109375" style="4" customWidth="1"/>
    <col min="10515" max="10750" width="11.42578125" style="4"/>
    <col min="10751" max="10752" width="1.28515625" style="4" customWidth="1"/>
    <col min="10753" max="10753" width="1.5703125" style="4" customWidth="1"/>
    <col min="10754" max="10754" width="20.5703125" style="4" customWidth="1"/>
    <col min="10755" max="10755" width="12.7109375" style="4" customWidth="1"/>
    <col min="10756" max="10756" width="23" style="4" customWidth="1"/>
    <col min="10757" max="10758" width="22.42578125" style="4" customWidth="1"/>
    <col min="10759" max="10759" width="23.140625" style="4" customWidth="1"/>
    <col min="10760" max="10760" width="22.85546875" style="4" customWidth="1"/>
    <col min="10761" max="10761" width="22.5703125" style="4" customWidth="1"/>
    <col min="10762" max="10762" width="19.85546875" style="4" customWidth="1"/>
    <col min="10763" max="10764" width="24.7109375" style="4" customWidth="1"/>
    <col min="10765" max="10765" width="23.28515625" style="4" customWidth="1"/>
    <col min="10766" max="10766" width="3.5703125" style="4" customWidth="1"/>
    <col min="10767" max="10767" width="26.140625" style="4" customWidth="1"/>
    <col min="10768" max="10768" width="28.5703125" style="4" customWidth="1"/>
    <col min="10769" max="10769" width="28.85546875" style="4" customWidth="1"/>
    <col min="10770" max="10770" width="12.7109375" style="4" customWidth="1"/>
    <col min="10771" max="11006" width="11.42578125" style="4"/>
    <col min="11007" max="11008" width="1.28515625" style="4" customWidth="1"/>
    <col min="11009" max="11009" width="1.5703125" style="4" customWidth="1"/>
    <col min="11010" max="11010" width="20.5703125" style="4" customWidth="1"/>
    <col min="11011" max="11011" width="12.7109375" style="4" customWidth="1"/>
    <col min="11012" max="11012" width="23" style="4" customWidth="1"/>
    <col min="11013" max="11014" width="22.42578125" style="4" customWidth="1"/>
    <col min="11015" max="11015" width="23.140625" style="4" customWidth="1"/>
    <col min="11016" max="11016" width="22.85546875" style="4" customWidth="1"/>
    <col min="11017" max="11017" width="22.5703125" style="4" customWidth="1"/>
    <col min="11018" max="11018" width="19.85546875" style="4" customWidth="1"/>
    <col min="11019" max="11020" width="24.7109375" style="4" customWidth="1"/>
    <col min="11021" max="11021" width="23.28515625" style="4" customWidth="1"/>
    <col min="11022" max="11022" width="3.5703125" style="4" customWidth="1"/>
    <col min="11023" max="11023" width="26.140625" style="4" customWidth="1"/>
    <col min="11024" max="11024" width="28.5703125" style="4" customWidth="1"/>
    <col min="11025" max="11025" width="28.85546875" style="4" customWidth="1"/>
    <col min="11026" max="11026" width="12.7109375" style="4" customWidth="1"/>
    <col min="11027" max="11262" width="11.42578125" style="4"/>
    <col min="11263" max="11264" width="1.28515625" style="4" customWidth="1"/>
    <col min="11265" max="11265" width="1.5703125" style="4" customWidth="1"/>
    <col min="11266" max="11266" width="20.5703125" style="4" customWidth="1"/>
    <col min="11267" max="11267" width="12.7109375" style="4" customWidth="1"/>
    <col min="11268" max="11268" width="23" style="4" customWidth="1"/>
    <col min="11269" max="11270" width="22.42578125" style="4" customWidth="1"/>
    <col min="11271" max="11271" width="23.140625" style="4" customWidth="1"/>
    <col min="11272" max="11272" width="22.85546875" style="4" customWidth="1"/>
    <col min="11273" max="11273" width="22.5703125" style="4" customWidth="1"/>
    <col min="11274" max="11274" width="19.85546875" style="4" customWidth="1"/>
    <col min="11275" max="11276" width="24.7109375" style="4" customWidth="1"/>
    <col min="11277" max="11277" width="23.28515625" style="4" customWidth="1"/>
    <col min="11278" max="11278" width="3.5703125" style="4" customWidth="1"/>
    <col min="11279" max="11279" width="26.140625" style="4" customWidth="1"/>
    <col min="11280" max="11280" width="28.5703125" style="4" customWidth="1"/>
    <col min="11281" max="11281" width="28.85546875" style="4" customWidth="1"/>
    <col min="11282" max="11282" width="12.7109375" style="4" customWidth="1"/>
    <col min="11283" max="11518" width="11.42578125" style="4"/>
    <col min="11519" max="11520" width="1.28515625" style="4" customWidth="1"/>
    <col min="11521" max="11521" width="1.5703125" style="4" customWidth="1"/>
    <col min="11522" max="11522" width="20.5703125" style="4" customWidth="1"/>
    <col min="11523" max="11523" width="12.7109375" style="4" customWidth="1"/>
    <col min="11524" max="11524" width="23" style="4" customWidth="1"/>
    <col min="11525" max="11526" width="22.42578125" style="4" customWidth="1"/>
    <col min="11527" max="11527" width="23.140625" style="4" customWidth="1"/>
    <col min="11528" max="11528" width="22.85546875" style="4" customWidth="1"/>
    <col min="11529" max="11529" width="22.5703125" style="4" customWidth="1"/>
    <col min="11530" max="11530" width="19.85546875" style="4" customWidth="1"/>
    <col min="11531" max="11532" width="24.7109375" style="4" customWidth="1"/>
    <col min="11533" max="11533" width="23.28515625" style="4" customWidth="1"/>
    <col min="11534" max="11534" width="3.5703125" style="4" customWidth="1"/>
    <col min="11535" max="11535" width="26.140625" style="4" customWidth="1"/>
    <col min="11536" max="11536" width="28.5703125" style="4" customWidth="1"/>
    <col min="11537" max="11537" width="28.85546875" style="4" customWidth="1"/>
    <col min="11538" max="11538" width="12.7109375" style="4" customWidth="1"/>
    <col min="11539" max="11774" width="11.42578125" style="4"/>
    <col min="11775" max="11776" width="1.28515625" style="4" customWidth="1"/>
    <col min="11777" max="11777" width="1.5703125" style="4" customWidth="1"/>
    <col min="11778" max="11778" width="20.5703125" style="4" customWidth="1"/>
    <col min="11779" max="11779" width="12.7109375" style="4" customWidth="1"/>
    <col min="11780" max="11780" width="23" style="4" customWidth="1"/>
    <col min="11781" max="11782" width="22.42578125" style="4" customWidth="1"/>
    <col min="11783" max="11783" width="23.140625" style="4" customWidth="1"/>
    <col min="11784" max="11784" width="22.85546875" style="4" customWidth="1"/>
    <col min="11785" max="11785" width="22.5703125" style="4" customWidth="1"/>
    <col min="11786" max="11786" width="19.85546875" style="4" customWidth="1"/>
    <col min="11787" max="11788" width="24.7109375" style="4" customWidth="1"/>
    <col min="11789" max="11789" width="23.28515625" style="4" customWidth="1"/>
    <col min="11790" max="11790" width="3.5703125" style="4" customWidth="1"/>
    <col min="11791" max="11791" width="26.140625" style="4" customWidth="1"/>
    <col min="11792" max="11792" width="28.5703125" style="4" customWidth="1"/>
    <col min="11793" max="11793" width="28.85546875" style="4" customWidth="1"/>
    <col min="11794" max="11794" width="12.7109375" style="4" customWidth="1"/>
    <col min="11795" max="12030" width="11.42578125" style="4"/>
    <col min="12031" max="12032" width="1.28515625" style="4" customWidth="1"/>
    <col min="12033" max="12033" width="1.5703125" style="4" customWidth="1"/>
    <col min="12034" max="12034" width="20.5703125" style="4" customWidth="1"/>
    <col min="12035" max="12035" width="12.7109375" style="4" customWidth="1"/>
    <col min="12036" max="12036" width="23" style="4" customWidth="1"/>
    <col min="12037" max="12038" width="22.42578125" style="4" customWidth="1"/>
    <col min="12039" max="12039" width="23.140625" style="4" customWidth="1"/>
    <col min="12040" max="12040" width="22.85546875" style="4" customWidth="1"/>
    <col min="12041" max="12041" width="22.5703125" style="4" customWidth="1"/>
    <col min="12042" max="12042" width="19.85546875" style="4" customWidth="1"/>
    <col min="12043" max="12044" width="24.7109375" style="4" customWidth="1"/>
    <col min="12045" max="12045" width="23.28515625" style="4" customWidth="1"/>
    <col min="12046" max="12046" width="3.5703125" style="4" customWidth="1"/>
    <col min="12047" max="12047" width="26.140625" style="4" customWidth="1"/>
    <col min="12048" max="12048" width="28.5703125" style="4" customWidth="1"/>
    <col min="12049" max="12049" width="28.85546875" style="4" customWidth="1"/>
    <col min="12050" max="12050" width="12.7109375" style="4" customWidth="1"/>
    <col min="12051" max="12286" width="11.42578125" style="4"/>
    <col min="12287" max="12288" width="1.28515625" style="4" customWidth="1"/>
    <col min="12289" max="12289" width="1.5703125" style="4" customWidth="1"/>
    <col min="12290" max="12290" width="20.5703125" style="4" customWidth="1"/>
    <col min="12291" max="12291" width="12.7109375" style="4" customWidth="1"/>
    <col min="12292" max="12292" width="23" style="4" customWidth="1"/>
    <col min="12293" max="12294" width="22.42578125" style="4" customWidth="1"/>
    <col min="12295" max="12295" width="23.140625" style="4" customWidth="1"/>
    <col min="12296" max="12296" width="22.85546875" style="4" customWidth="1"/>
    <col min="12297" max="12297" width="22.5703125" style="4" customWidth="1"/>
    <col min="12298" max="12298" width="19.85546875" style="4" customWidth="1"/>
    <col min="12299" max="12300" width="24.7109375" style="4" customWidth="1"/>
    <col min="12301" max="12301" width="23.28515625" style="4" customWidth="1"/>
    <col min="12302" max="12302" width="3.5703125" style="4" customWidth="1"/>
    <col min="12303" max="12303" width="26.140625" style="4" customWidth="1"/>
    <col min="12304" max="12304" width="28.5703125" style="4" customWidth="1"/>
    <col min="12305" max="12305" width="28.85546875" style="4" customWidth="1"/>
    <col min="12306" max="12306" width="12.7109375" style="4" customWidth="1"/>
    <col min="12307" max="12542" width="11.42578125" style="4"/>
    <col min="12543" max="12544" width="1.28515625" style="4" customWidth="1"/>
    <col min="12545" max="12545" width="1.5703125" style="4" customWidth="1"/>
    <col min="12546" max="12546" width="20.5703125" style="4" customWidth="1"/>
    <col min="12547" max="12547" width="12.7109375" style="4" customWidth="1"/>
    <col min="12548" max="12548" width="23" style="4" customWidth="1"/>
    <col min="12549" max="12550" width="22.42578125" style="4" customWidth="1"/>
    <col min="12551" max="12551" width="23.140625" style="4" customWidth="1"/>
    <col min="12552" max="12552" width="22.85546875" style="4" customWidth="1"/>
    <col min="12553" max="12553" width="22.5703125" style="4" customWidth="1"/>
    <col min="12554" max="12554" width="19.85546875" style="4" customWidth="1"/>
    <col min="12555" max="12556" width="24.7109375" style="4" customWidth="1"/>
    <col min="12557" max="12557" width="23.28515625" style="4" customWidth="1"/>
    <col min="12558" max="12558" width="3.5703125" style="4" customWidth="1"/>
    <col min="12559" max="12559" width="26.140625" style="4" customWidth="1"/>
    <col min="12560" max="12560" width="28.5703125" style="4" customWidth="1"/>
    <col min="12561" max="12561" width="28.85546875" style="4" customWidth="1"/>
    <col min="12562" max="12562" width="12.7109375" style="4" customWidth="1"/>
    <col min="12563" max="12798" width="11.42578125" style="4"/>
    <col min="12799" max="12800" width="1.28515625" style="4" customWidth="1"/>
    <col min="12801" max="12801" width="1.5703125" style="4" customWidth="1"/>
    <col min="12802" max="12802" width="20.5703125" style="4" customWidth="1"/>
    <col min="12803" max="12803" width="12.7109375" style="4" customWidth="1"/>
    <col min="12804" max="12804" width="23" style="4" customWidth="1"/>
    <col min="12805" max="12806" width="22.42578125" style="4" customWidth="1"/>
    <col min="12807" max="12807" width="23.140625" style="4" customWidth="1"/>
    <col min="12808" max="12808" width="22.85546875" style="4" customWidth="1"/>
    <col min="12809" max="12809" width="22.5703125" style="4" customWidth="1"/>
    <col min="12810" max="12810" width="19.85546875" style="4" customWidth="1"/>
    <col min="12811" max="12812" width="24.7109375" style="4" customWidth="1"/>
    <col min="12813" max="12813" width="23.28515625" style="4" customWidth="1"/>
    <col min="12814" max="12814" width="3.5703125" style="4" customWidth="1"/>
    <col min="12815" max="12815" width="26.140625" style="4" customWidth="1"/>
    <col min="12816" max="12816" width="28.5703125" style="4" customWidth="1"/>
    <col min="12817" max="12817" width="28.85546875" style="4" customWidth="1"/>
    <col min="12818" max="12818" width="12.7109375" style="4" customWidth="1"/>
    <col min="12819" max="13054" width="11.42578125" style="4"/>
    <col min="13055" max="13056" width="1.28515625" style="4" customWidth="1"/>
    <col min="13057" max="13057" width="1.5703125" style="4" customWidth="1"/>
    <col min="13058" max="13058" width="20.5703125" style="4" customWidth="1"/>
    <col min="13059" max="13059" width="12.7109375" style="4" customWidth="1"/>
    <col min="13060" max="13060" width="23" style="4" customWidth="1"/>
    <col min="13061" max="13062" width="22.42578125" style="4" customWidth="1"/>
    <col min="13063" max="13063" width="23.140625" style="4" customWidth="1"/>
    <col min="13064" max="13064" width="22.85546875" style="4" customWidth="1"/>
    <col min="13065" max="13065" width="22.5703125" style="4" customWidth="1"/>
    <col min="13066" max="13066" width="19.85546875" style="4" customWidth="1"/>
    <col min="13067" max="13068" width="24.7109375" style="4" customWidth="1"/>
    <col min="13069" max="13069" width="23.28515625" style="4" customWidth="1"/>
    <col min="13070" max="13070" width="3.5703125" style="4" customWidth="1"/>
    <col min="13071" max="13071" width="26.140625" style="4" customWidth="1"/>
    <col min="13072" max="13072" width="28.5703125" style="4" customWidth="1"/>
    <col min="13073" max="13073" width="28.85546875" style="4" customWidth="1"/>
    <col min="13074" max="13074" width="12.7109375" style="4" customWidth="1"/>
    <col min="13075" max="13310" width="11.42578125" style="4"/>
    <col min="13311" max="13312" width="1.28515625" style="4" customWidth="1"/>
    <col min="13313" max="13313" width="1.5703125" style="4" customWidth="1"/>
    <col min="13314" max="13314" width="20.5703125" style="4" customWidth="1"/>
    <col min="13315" max="13315" width="12.7109375" style="4" customWidth="1"/>
    <col min="13316" max="13316" width="23" style="4" customWidth="1"/>
    <col min="13317" max="13318" width="22.42578125" style="4" customWidth="1"/>
    <col min="13319" max="13319" width="23.140625" style="4" customWidth="1"/>
    <col min="13320" max="13320" width="22.85546875" style="4" customWidth="1"/>
    <col min="13321" max="13321" width="22.5703125" style="4" customWidth="1"/>
    <col min="13322" max="13322" width="19.85546875" style="4" customWidth="1"/>
    <col min="13323" max="13324" width="24.7109375" style="4" customWidth="1"/>
    <col min="13325" max="13325" width="23.28515625" style="4" customWidth="1"/>
    <col min="13326" max="13326" width="3.5703125" style="4" customWidth="1"/>
    <col min="13327" max="13327" width="26.140625" style="4" customWidth="1"/>
    <col min="13328" max="13328" width="28.5703125" style="4" customWidth="1"/>
    <col min="13329" max="13329" width="28.85546875" style="4" customWidth="1"/>
    <col min="13330" max="13330" width="12.7109375" style="4" customWidth="1"/>
    <col min="13331" max="13566" width="11.42578125" style="4"/>
    <col min="13567" max="13568" width="1.28515625" style="4" customWidth="1"/>
    <col min="13569" max="13569" width="1.5703125" style="4" customWidth="1"/>
    <col min="13570" max="13570" width="20.5703125" style="4" customWidth="1"/>
    <col min="13571" max="13571" width="12.7109375" style="4" customWidth="1"/>
    <col min="13572" max="13572" width="23" style="4" customWidth="1"/>
    <col min="13573" max="13574" width="22.42578125" style="4" customWidth="1"/>
    <col min="13575" max="13575" width="23.140625" style="4" customWidth="1"/>
    <col min="13576" max="13576" width="22.85546875" style="4" customWidth="1"/>
    <col min="13577" max="13577" width="22.5703125" style="4" customWidth="1"/>
    <col min="13578" max="13578" width="19.85546875" style="4" customWidth="1"/>
    <col min="13579" max="13580" width="24.7109375" style="4" customWidth="1"/>
    <col min="13581" max="13581" width="23.28515625" style="4" customWidth="1"/>
    <col min="13582" max="13582" width="3.5703125" style="4" customWidth="1"/>
    <col min="13583" max="13583" width="26.140625" style="4" customWidth="1"/>
    <col min="13584" max="13584" width="28.5703125" style="4" customWidth="1"/>
    <col min="13585" max="13585" width="28.85546875" style="4" customWidth="1"/>
    <col min="13586" max="13586" width="12.7109375" style="4" customWidth="1"/>
    <col min="13587" max="13822" width="11.42578125" style="4"/>
    <col min="13823" max="13824" width="1.28515625" style="4" customWidth="1"/>
    <col min="13825" max="13825" width="1.5703125" style="4" customWidth="1"/>
    <col min="13826" max="13826" width="20.5703125" style="4" customWidth="1"/>
    <col min="13827" max="13827" width="12.7109375" style="4" customWidth="1"/>
    <col min="13828" max="13828" width="23" style="4" customWidth="1"/>
    <col min="13829" max="13830" width="22.42578125" style="4" customWidth="1"/>
    <col min="13831" max="13831" width="23.140625" style="4" customWidth="1"/>
    <col min="13832" max="13832" width="22.85546875" style="4" customWidth="1"/>
    <col min="13833" max="13833" width="22.5703125" style="4" customWidth="1"/>
    <col min="13834" max="13834" width="19.85546875" style="4" customWidth="1"/>
    <col min="13835" max="13836" width="24.7109375" style="4" customWidth="1"/>
    <col min="13837" max="13837" width="23.28515625" style="4" customWidth="1"/>
    <col min="13838" max="13838" width="3.5703125" style="4" customWidth="1"/>
    <col min="13839" max="13839" width="26.140625" style="4" customWidth="1"/>
    <col min="13840" max="13840" width="28.5703125" style="4" customWidth="1"/>
    <col min="13841" max="13841" width="28.85546875" style="4" customWidth="1"/>
    <col min="13842" max="13842" width="12.7109375" style="4" customWidth="1"/>
    <col min="13843" max="14078" width="11.42578125" style="4"/>
    <col min="14079" max="14080" width="1.28515625" style="4" customWidth="1"/>
    <col min="14081" max="14081" width="1.5703125" style="4" customWidth="1"/>
    <col min="14082" max="14082" width="20.5703125" style="4" customWidth="1"/>
    <col min="14083" max="14083" width="12.7109375" style="4" customWidth="1"/>
    <col min="14084" max="14084" width="23" style="4" customWidth="1"/>
    <col min="14085" max="14086" width="22.42578125" style="4" customWidth="1"/>
    <col min="14087" max="14087" width="23.140625" style="4" customWidth="1"/>
    <col min="14088" max="14088" width="22.85546875" style="4" customWidth="1"/>
    <col min="14089" max="14089" width="22.5703125" style="4" customWidth="1"/>
    <col min="14090" max="14090" width="19.85546875" style="4" customWidth="1"/>
    <col min="14091" max="14092" width="24.7109375" style="4" customWidth="1"/>
    <col min="14093" max="14093" width="23.28515625" style="4" customWidth="1"/>
    <col min="14094" max="14094" width="3.5703125" style="4" customWidth="1"/>
    <col min="14095" max="14095" width="26.140625" style="4" customWidth="1"/>
    <col min="14096" max="14096" width="28.5703125" style="4" customWidth="1"/>
    <col min="14097" max="14097" width="28.85546875" style="4" customWidth="1"/>
    <col min="14098" max="14098" width="12.7109375" style="4" customWidth="1"/>
    <col min="14099" max="14334" width="11.42578125" style="4"/>
    <col min="14335" max="14336" width="1.28515625" style="4" customWidth="1"/>
    <col min="14337" max="14337" width="1.5703125" style="4" customWidth="1"/>
    <col min="14338" max="14338" width="20.5703125" style="4" customWidth="1"/>
    <col min="14339" max="14339" width="12.7109375" style="4" customWidth="1"/>
    <col min="14340" max="14340" width="23" style="4" customWidth="1"/>
    <col min="14341" max="14342" width="22.42578125" style="4" customWidth="1"/>
    <col min="14343" max="14343" width="23.140625" style="4" customWidth="1"/>
    <col min="14344" max="14344" width="22.85546875" style="4" customWidth="1"/>
    <col min="14345" max="14345" width="22.5703125" style="4" customWidth="1"/>
    <col min="14346" max="14346" width="19.85546875" style="4" customWidth="1"/>
    <col min="14347" max="14348" width="24.7109375" style="4" customWidth="1"/>
    <col min="14349" max="14349" width="23.28515625" style="4" customWidth="1"/>
    <col min="14350" max="14350" width="3.5703125" style="4" customWidth="1"/>
    <col min="14351" max="14351" width="26.140625" style="4" customWidth="1"/>
    <col min="14352" max="14352" width="28.5703125" style="4" customWidth="1"/>
    <col min="14353" max="14353" width="28.85546875" style="4" customWidth="1"/>
    <col min="14354" max="14354" width="12.7109375" style="4" customWidth="1"/>
    <col min="14355" max="14590" width="11.42578125" style="4"/>
    <col min="14591" max="14592" width="1.28515625" style="4" customWidth="1"/>
    <col min="14593" max="14593" width="1.5703125" style="4" customWidth="1"/>
    <col min="14594" max="14594" width="20.5703125" style="4" customWidth="1"/>
    <col min="14595" max="14595" width="12.7109375" style="4" customWidth="1"/>
    <col min="14596" max="14596" width="23" style="4" customWidth="1"/>
    <col min="14597" max="14598" width="22.42578125" style="4" customWidth="1"/>
    <col min="14599" max="14599" width="23.140625" style="4" customWidth="1"/>
    <col min="14600" max="14600" width="22.85546875" style="4" customWidth="1"/>
    <col min="14601" max="14601" width="22.5703125" style="4" customWidth="1"/>
    <col min="14602" max="14602" width="19.85546875" style="4" customWidth="1"/>
    <col min="14603" max="14604" width="24.7109375" style="4" customWidth="1"/>
    <col min="14605" max="14605" width="23.28515625" style="4" customWidth="1"/>
    <col min="14606" max="14606" width="3.5703125" style="4" customWidth="1"/>
    <col min="14607" max="14607" width="26.140625" style="4" customWidth="1"/>
    <col min="14608" max="14608" width="28.5703125" style="4" customWidth="1"/>
    <col min="14609" max="14609" width="28.85546875" style="4" customWidth="1"/>
    <col min="14610" max="14610" width="12.7109375" style="4" customWidth="1"/>
    <col min="14611" max="14846" width="11.42578125" style="4"/>
    <col min="14847" max="14848" width="1.28515625" style="4" customWidth="1"/>
    <col min="14849" max="14849" width="1.5703125" style="4" customWidth="1"/>
    <col min="14850" max="14850" width="20.5703125" style="4" customWidth="1"/>
    <col min="14851" max="14851" width="12.7109375" style="4" customWidth="1"/>
    <col min="14852" max="14852" width="23" style="4" customWidth="1"/>
    <col min="14853" max="14854" width="22.42578125" style="4" customWidth="1"/>
    <col min="14855" max="14855" width="23.140625" style="4" customWidth="1"/>
    <col min="14856" max="14856" width="22.85546875" style="4" customWidth="1"/>
    <col min="14857" max="14857" width="22.5703125" style="4" customWidth="1"/>
    <col min="14858" max="14858" width="19.85546875" style="4" customWidth="1"/>
    <col min="14859" max="14860" width="24.7109375" style="4" customWidth="1"/>
    <col min="14861" max="14861" width="23.28515625" style="4" customWidth="1"/>
    <col min="14862" max="14862" width="3.5703125" style="4" customWidth="1"/>
    <col min="14863" max="14863" width="26.140625" style="4" customWidth="1"/>
    <col min="14864" max="14864" width="28.5703125" style="4" customWidth="1"/>
    <col min="14865" max="14865" width="28.85546875" style="4" customWidth="1"/>
    <col min="14866" max="14866" width="12.7109375" style="4" customWidth="1"/>
    <col min="14867" max="15102" width="11.42578125" style="4"/>
    <col min="15103" max="15104" width="1.28515625" style="4" customWidth="1"/>
    <col min="15105" max="15105" width="1.5703125" style="4" customWidth="1"/>
    <col min="15106" max="15106" width="20.5703125" style="4" customWidth="1"/>
    <col min="15107" max="15107" width="12.7109375" style="4" customWidth="1"/>
    <col min="15108" max="15108" width="23" style="4" customWidth="1"/>
    <col min="15109" max="15110" width="22.42578125" style="4" customWidth="1"/>
    <col min="15111" max="15111" width="23.140625" style="4" customWidth="1"/>
    <col min="15112" max="15112" width="22.85546875" style="4" customWidth="1"/>
    <col min="15113" max="15113" width="22.5703125" style="4" customWidth="1"/>
    <col min="15114" max="15114" width="19.85546875" style="4" customWidth="1"/>
    <col min="15115" max="15116" width="24.7109375" style="4" customWidth="1"/>
    <col min="15117" max="15117" width="23.28515625" style="4" customWidth="1"/>
    <col min="15118" max="15118" width="3.5703125" style="4" customWidth="1"/>
    <col min="15119" max="15119" width="26.140625" style="4" customWidth="1"/>
    <col min="15120" max="15120" width="28.5703125" style="4" customWidth="1"/>
    <col min="15121" max="15121" width="28.85546875" style="4" customWidth="1"/>
    <col min="15122" max="15122" width="12.7109375" style="4" customWidth="1"/>
    <col min="15123" max="15358" width="11.42578125" style="4"/>
    <col min="15359" max="15360" width="1.28515625" style="4" customWidth="1"/>
    <col min="15361" max="15361" width="1.5703125" style="4" customWidth="1"/>
    <col min="15362" max="15362" width="20.5703125" style="4" customWidth="1"/>
    <col min="15363" max="15363" width="12.7109375" style="4" customWidth="1"/>
    <col min="15364" max="15364" width="23" style="4" customWidth="1"/>
    <col min="15365" max="15366" width="22.42578125" style="4" customWidth="1"/>
    <col min="15367" max="15367" width="23.140625" style="4" customWidth="1"/>
    <col min="15368" max="15368" width="22.85546875" style="4" customWidth="1"/>
    <col min="15369" max="15369" width="22.5703125" style="4" customWidth="1"/>
    <col min="15370" max="15370" width="19.85546875" style="4" customWidth="1"/>
    <col min="15371" max="15372" width="24.7109375" style="4" customWidth="1"/>
    <col min="15373" max="15373" width="23.28515625" style="4" customWidth="1"/>
    <col min="15374" max="15374" width="3.5703125" style="4" customWidth="1"/>
    <col min="15375" max="15375" width="26.140625" style="4" customWidth="1"/>
    <col min="15376" max="15376" width="28.5703125" style="4" customWidth="1"/>
    <col min="15377" max="15377" width="28.85546875" style="4" customWidth="1"/>
    <col min="15378" max="15378" width="12.7109375" style="4" customWidth="1"/>
    <col min="15379" max="15614" width="11.42578125" style="4"/>
    <col min="15615" max="15616" width="1.28515625" style="4" customWidth="1"/>
    <col min="15617" max="15617" width="1.5703125" style="4" customWidth="1"/>
    <col min="15618" max="15618" width="20.5703125" style="4" customWidth="1"/>
    <col min="15619" max="15619" width="12.7109375" style="4" customWidth="1"/>
    <col min="15620" max="15620" width="23" style="4" customWidth="1"/>
    <col min="15621" max="15622" width="22.42578125" style="4" customWidth="1"/>
    <col min="15623" max="15623" width="23.140625" style="4" customWidth="1"/>
    <col min="15624" max="15624" width="22.85546875" style="4" customWidth="1"/>
    <col min="15625" max="15625" width="22.5703125" style="4" customWidth="1"/>
    <col min="15626" max="15626" width="19.85546875" style="4" customWidth="1"/>
    <col min="15627" max="15628" width="24.7109375" style="4" customWidth="1"/>
    <col min="15629" max="15629" width="23.28515625" style="4" customWidth="1"/>
    <col min="15630" max="15630" width="3.5703125" style="4" customWidth="1"/>
    <col min="15631" max="15631" width="26.140625" style="4" customWidth="1"/>
    <col min="15632" max="15632" width="28.5703125" style="4" customWidth="1"/>
    <col min="15633" max="15633" width="28.85546875" style="4" customWidth="1"/>
    <col min="15634" max="15634" width="12.7109375" style="4" customWidth="1"/>
    <col min="15635" max="15870" width="11.42578125" style="4"/>
    <col min="15871" max="15872" width="1.28515625" style="4" customWidth="1"/>
    <col min="15873" max="15873" width="1.5703125" style="4" customWidth="1"/>
    <col min="15874" max="15874" width="20.5703125" style="4" customWidth="1"/>
    <col min="15875" max="15875" width="12.7109375" style="4" customWidth="1"/>
    <col min="15876" max="15876" width="23" style="4" customWidth="1"/>
    <col min="15877" max="15878" width="22.42578125" style="4" customWidth="1"/>
    <col min="15879" max="15879" width="23.140625" style="4" customWidth="1"/>
    <col min="15880" max="15880" width="22.85546875" style="4" customWidth="1"/>
    <col min="15881" max="15881" width="22.5703125" style="4" customWidth="1"/>
    <col min="15882" max="15882" width="19.85546875" style="4" customWidth="1"/>
    <col min="15883" max="15884" width="24.7109375" style="4" customWidth="1"/>
    <col min="15885" max="15885" width="23.28515625" style="4" customWidth="1"/>
    <col min="15886" max="15886" width="3.5703125" style="4" customWidth="1"/>
    <col min="15887" max="15887" width="26.140625" style="4" customWidth="1"/>
    <col min="15888" max="15888" width="28.5703125" style="4" customWidth="1"/>
    <col min="15889" max="15889" width="28.85546875" style="4" customWidth="1"/>
    <col min="15890" max="15890" width="12.7109375" style="4" customWidth="1"/>
    <col min="15891" max="16126" width="11.42578125" style="4"/>
    <col min="16127" max="16128" width="1.28515625" style="4" customWidth="1"/>
    <col min="16129" max="16129" width="1.5703125" style="4" customWidth="1"/>
    <col min="16130" max="16130" width="20.5703125" style="4" customWidth="1"/>
    <col min="16131" max="16131" width="12.7109375" style="4" customWidth="1"/>
    <col min="16132" max="16132" width="23" style="4" customWidth="1"/>
    <col min="16133" max="16134" width="22.42578125" style="4" customWidth="1"/>
    <col min="16135" max="16135" width="23.140625" style="4" customWidth="1"/>
    <col min="16136" max="16136" width="22.85546875" style="4" customWidth="1"/>
    <col min="16137" max="16137" width="22.5703125" style="4" customWidth="1"/>
    <col min="16138" max="16138" width="19.85546875" style="4" customWidth="1"/>
    <col min="16139" max="16140" width="24.7109375" style="4" customWidth="1"/>
    <col min="16141" max="16141" width="23.28515625" style="4" customWidth="1"/>
    <col min="16142" max="16142" width="3.5703125" style="4" customWidth="1"/>
    <col min="16143" max="16143" width="26.140625" style="4" customWidth="1"/>
    <col min="16144" max="16144" width="28.5703125" style="4" customWidth="1"/>
    <col min="16145" max="16145" width="28.85546875" style="4" customWidth="1"/>
    <col min="16146" max="16146" width="12.7109375" style="4" customWidth="1"/>
    <col min="16147" max="16384" width="11.42578125" style="4"/>
  </cols>
  <sheetData>
    <row r="2" spans="2:15" ht="32.25">
      <c r="B2" s="5" t="s">
        <v>0</v>
      </c>
      <c r="C2" s="6"/>
    </row>
    <row r="3" spans="2:15" ht="15.75" thickBot="1"/>
    <row r="4" spans="2:15" ht="9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2:15" ht="30" customHeight="1">
      <c r="B5" s="102" t="s">
        <v>38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11"/>
    </row>
    <row r="6" spans="2:15" ht="15.75" thickBot="1">
      <c r="B6" s="1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1"/>
    </row>
    <row r="7" spans="2:15" ht="26.1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2:15" ht="26.1" customHeight="1">
      <c r="B8" s="15"/>
      <c r="C8" s="103" t="s">
        <v>34</v>
      </c>
      <c r="D8" s="104"/>
      <c r="E8" s="104"/>
      <c r="F8" s="104"/>
      <c r="G8" s="105"/>
      <c r="H8" s="105"/>
      <c r="I8" s="105"/>
      <c r="J8" s="105"/>
      <c r="K8" s="105"/>
      <c r="L8" s="105"/>
      <c r="M8" s="105"/>
      <c r="N8" s="105"/>
      <c r="O8" s="16"/>
    </row>
    <row r="9" spans="2:15" ht="26.1" customHeight="1">
      <c r="B9" s="17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19"/>
      <c r="O9" s="20"/>
    </row>
    <row r="10" spans="2:15" ht="33" customHeight="1">
      <c r="B10" s="1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1"/>
    </row>
    <row r="11" spans="2:15" ht="23.25">
      <c r="B11" s="10"/>
      <c r="C11" s="79" t="s">
        <v>60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1"/>
    </row>
    <row r="12" spans="2:15" ht="15.75" thickBot="1">
      <c r="B12" s="1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11"/>
    </row>
    <row r="13" spans="2:15" ht="26.25" customHeight="1" thickBot="1">
      <c r="B13" s="10"/>
      <c r="C13" s="58"/>
      <c r="D13" s="58"/>
      <c r="E13" s="58"/>
      <c r="F13" s="58"/>
      <c r="G13" s="225" t="s">
        <v>28</v>
      </c>
      <c r="H13" s="226"/>
      <c r="I13" s="226"/>
      <c r="J13" s="226"/>
      <c r="K13" s="227"/>
      <c r="L13" s="58"/>
      <c r="M13" s="210" t="s">
        <v>53</v>
      </c>
      <c r="N13" s="211"/>
      <c r="O13" s="11"/>
    </row>
    <row r="14" spans="2:15" ht="35.25" customHeight="1" thickBot="1">
      <c r="B14" s="10"/>
      <c r="C14" s="214" t="s">
        <v>3</v>
      </c>
      <c r="D14" s="173"/>
      <c r="E14" s="23" t="s">
        <v>24</v>
      </c>
      <c r="F14" s="216" t="s">
        <v>27</v>
      </c>
      <c r="G14" s="218" t="s">
        <v>25</v>
      </c>
      <c r="H14" s="220" t="s">
        <v>5</v>
      </c>
      <c r="I14" s="221"/>
      <c r="J14" s="222"/>
      <c r="K14" s="223" t="s">
        <v>6</v>
      </c>
      <c r="L14" s="58"/>
      <c r="M14" s="212"/>
      <c r="N14" s="213"/>
      <c r="O14" s="11"/>
    </row>
    <row r="15" spans="2:15" ht="41.25" customHeight="1" thickBot="1">
      <c r="B15" s="10"/>
      <c r="C15" s="215"/>
      <c r="D15" s="174"/>
      <c r="E15" s="25" t="s">
        <v>7</v>
      </c>
      <c r="F15" s="217"/>
      <c r="G15" s="219"/>
      <c r="H15" s="26" t="s">
        <v>36</v>
      </c>
      <c r="I15" s="26" t="s">
        <v>35</v>
      </c>
      <c r="J15" s="26" t="s">
        <v>9</v>
      </c>
      <c r="K15" s="224"/>
      <c r="L15" s="58"/>
      <c r="M15" s="27" t="s">
        <v>10</v>
      </c>
      <c r="N15" s="28" t="s">
        <v>11</v>
      </c>
      <c r="O15" s="11"/>
    </row>
    <row r="16" spans="2:15" ht="34.5" customHeight="1">
      <c r="B16" s="10"/>
      <c r="C16" s="228" t="s">
        <v>30</v>
      </c>
      <c r="D16" s="230" t="s">
        <v>13</v>
      </c>
      <c r="E16" s="232">
        <v>2</v>
      </c>
      <c r="F16" s="29"/>
      <c r="G16" s="30"/>
      <c r="H16" s="142"/>
      <c r="I16" s="142"/>
      <c r="J16" s="142"/>
      <c r="K16" s="120"/>
      <c r="L16" s="58"/>
      <c r="M16" s="139">
        <f>(($L$38*H16)+($N$38*J16)+($M$38*I16))*(G16/E16)</f>
        <v>0</v>
      </c>
      <c r="N16" s="153">
        <f>+G16*K16</f>
        <v>0</v>
      </c>
      <c r="O16" s="141"/>
    </row>
    <row r="17" spans="2:15" ht="34.5" customHeight="1" thickBot="1">
      <c r="B17" s="10"/>
      <c r="C17" s="229"/>
      <c r="D17" s="231"/>
      <c r="E17" s="233"/>
      <c r="F17" s="31"/>
      <c r="G17" s="32"/>
      <c r="H17" s="143"/>
      <c r="I17" s="143"/>
      <c r="J17" s="143"/>
      <c r="K17" s="121"/>
      <c r="L17" s="58"/>
      <c r="M17" s="139">
        <f>(($L$38*H17)+($N$38*J17)+($M$38*I17))*(G17/E16)</f>
        <v>0</v>
      </c>
      <c r="N17" s="153">
        <f>+G17*K17</f>
        <v>0</v>
      </c>
      <c r="O17" s="141"/>
    </row>
    <row r="18" spans="2:15" ht="43.5" customHeight="1" thickBot="1">
      <c r="B18" s="1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90">
        <f>SUM(M16:M17)</f>
        <v>0</v>
      </c>
      <c r="N18" s="190">
        <f>SUM(N16:N17)</f>
        <v>0</v>
      </c>
      <c r="O18" s="191">
        <f>M18+N18</f>
        <v>0</v>
      </c>
    </row>
    <row r="19" spans="2:15" ht="31.5" customHeight="1" thickBot="1">
      <c r="B19" s="10"/>
      <c r="C19" s="79" t="s">
        <v>61</v>
      </c>
      <c r="D19" s="84"/>
      <c r="E19" s="84"/>
      <c r="F19" s="84"/>
      <c r="G19" s="84"/>
      <c r="H19" s="84"/>
      <c r="I19" s="84"/>
      <c r="J19" s="84"/>
      <c r="K19" s="84"/>
      <c r="L19" s="58"/>
      <c r="M19" s="58"/>
      <c r="N19" s="58"/>
      <c r="O19" s="11"/>
    </row>
    <row r="20" spans="2:15" ht="26.25" customHeight="1" thickBot="1">
      <c r="B20" s="10"/>
      <c r="C20" s="58"/>
      <c r="D20" s="58"/>
      <c r="E20" s="58"/>
      <c r="F20" s="58"/>
      <c r="G20" s="225" t="s">
        <v>28</v>
      </c>
      <c r="H20" s="226"/>
      <c r="I20" s="226"/>
      <c r="J20" s="226"/>
      <c r="K20" s="227"/>
      <c r="L20" s="58"/>
      <c r="M20" s="210" t="s">
        <v>54</v>
      </c>
      <c r="N20" s="211"/>
      <c r="O20" s="11"/>
    </row>
    <row r="21" spans="2:15" ht="35.25" customHeight="1" thickBot="1">
      <c r="B21" s="10"/>
      <c r="C21" s="214" t="s">
        <v>3</v>
      </c>
      <c r="D21" s="173"/>
      <c r="E21" s="23" t="s">
        <v>24</v>
      </c>
      <c r="F21" s="216" t="s">
        <v>27</v>
      </c>
      <c r="G21" s="218" t="s">
        <v>25</v>
      </c>
      <c r="H21" s="220" t="s">
        <v>5</v>
      </c>
      <c r="I21" s="221"/>
      <c r="J21" s="222"/>
      <c r="K21" s="223" t="s">
        <v>6</v>
      </c>
      <c r="L21" s="58"/>
      <c r="M21" s="212"/>
      <c r="N21" s="213"/>
      <c r="O21" s="11"/>
    </row>
    <row r="22" spans="2:15" ht="41.25" customHeight="1" thickBot="1">
      <c r="B22" s="10"/>
      <c r="C22" s="215"/>
      <c r="D22" s="174"/>
      <c r="E22" s="25" t="s">
        <v>7</v>
      </c>
      <c r="F22" s="217"/>
      <c r="G22" s="219"/>
      <c r="H22" s="26" t="s">
        <v>36</v>
      </c>
      <c r="I22" s="26" t="s">
        <v>35</v>
      </c>
      <c r="J22" s="26" t="s">
        <v>9</v>
      </c>
      <c r="K22" s="224"/>
      <c r="L22" s="58"/>
      <c r="M22" s="27" t="s">
        <v>10</v>
      </c>
      <c r="N22" s="28" t="s">
        <v>11</v>
      </c>
      <c r="O22" s="11"/>
    </row>
    <row r="23" spans="2:15" ht="34.5" customHeight="1">
      <c r="B23" s="10"/>
      <c r="C23" s="228" t="s">
        <v>30</v>
      </c>
      <c r="D23" s="230" t="s">
        <v>13</v>
      </c>
      <c r="E23" s="232">
        <v>16</v>
      </c>
      <c r="F23" s="29"/>
      <c r="G23" s="30"/>
      <c r="H23" s="142"/>
      <c r="I23" s="142"/>
      <c r="J23" s="142"/>
      <c r="K23" s="120"/>
      <c r="L23" s="58"/>
      <c r="M23" s="139">
        <f>(($L$41*H23)+($N$41*J23)+($M$41*I23))*(G23/E23)</f>
        <v>0</v>
      </c>
      <c r="N23" s="153">
        <f>+(G23*K23)*12</f>
        <v>0</v>
      </c>
      <c r="O23" s="141"/>
    </row>
    <row r="24" spans="2:15" ht="34.5" customHeight="1" thickBot="1">
      <c r="B24" s="10"/>
      <c r="C24" s="229"/>
      <c r="D24" s="231"/>
      <c r="E24" s="233"/>
      <c r="F24" s="31"/>
      <c r="G24" s="32"/>
      <c r="H24" s="143"/>
      <c r="I24" s="143"/>
      <c r="J24" s="143"/>
      <c r="K24" s="121"/>
      <c r="L24" s="58"/>
      <c r="M24" s="139">
        <f>(($L$41*H24)+($N$41*J24)+($M$41*I24))*(G24/E23)</f>
        <v>0</v>
      </c>
      <c r="N24" s="153">
        <f>+(G24*K24)*12</f>
        <v>0</v>
      </c>
      <c r="O24" s="141"/>
    </row>
    <row r="25" spans="2:15" ht="43.5" customHeight="1" thickBot="1">
      <c r="B25" s="1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190">
        <f>SUM(M23:M24)</f>
        <v>0</v>
      </c>
      <c r="N25" s="190">
        <f>SUM(N23:N24)</f>
        <v>0</v>
      </c>
      <c r="O25" s="191">
        <f>M25+N25</f>
        <v>0</v>
      </c>
    </row>
    <row r="26" spans="2:15" customFormat="1" ht="43.5" customHeight="1" thickBot="1"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"/>
    </row>
    <row r="27" spans="2:15" customFormat="1" ht="43.5" customHeight="1" thickBot="1">
      <c r="B27" s="1"/>
      <c r="C27" s="3"/>
      <c r="D27" s="3"/>
      <c r="E27" s="3"/>
      <c r="F27" s="3"/>
      <c r="G27" s="3"/>
      <c r="H27" s="3"/>
      <c r="I27" s="3"/>
      <c r="J27" s="3"/>
      <c r="K27" s="3"/>
      <c r="L27" s="189" t="s">
        <v>55</v>
      </c>
      <c r="M27" s="181">
        <f>+M18+M25*8</f>
        <v>0</v>
      </c>
      <c r="N27" s="181">
        <f>+N18+N25*8</f>
        <v>0</v>
      </c>
      <c r="O27" s="182">
        <f>+O18+O25*8</f>
        <v>0</v>
      </c>
    </row>
    <row r="28" spans="2:15" customFormat="1" ht="43.5" customHeight="1"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"/>
    </row>
    <row r="29" spans="2:15" ht="22.5" customHeight="1">
      <c r="B29" s="10"/>
      <c r="C29" s="241" t="s">
        <v>37</v>
      </c>
      <c r="D29" s="241"/>
      <c r="E29" s="241"/>
      <c r="F29" s="241"/>
      <c r="G29" s="106"/>
      <c r="H29" s="106"/>
      <c r="I29" s="106"/>
      <c r="J29" s="106"/>
      <c r="K29" s="106"/>
      <c r="L29" s="58"/>
      <c r="M29" s="183" t="s">
        <v>26</v>
      </c>
      <c r="N29" s="184">
        <f>SUM(G23:G24)</f>
        <v>0</v>
      </c>
      <c r="O29" s="11"/>
    </row>
    <row r="30" spans="2:15" ht="21" customHeight="1">
      <c r="B30" s="10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11"/>
    </row>
    <row r="31" spans="2:15" ht="21" customHeight="1">
      <c r="B31" s="10"/>
      <c r="C31" s="175" t="s">
        <v>15</v>
      </c>
      <c r="D31" s="175"/>
      <c r="E31" s="101"/>
      <c r="F31" s="175"/>
      <c r="G31" s="58"/>
      <c r="H31" s="58"/>
      <c r="I31" s="58"/>
      <c r="J31" s="58"/>
      <c r="K31" s="58"/>
      <c r="L31" s="58"/>
      <c r="M31" s="58"/>
      <c r="N31" s="58"/>
      <c r="O31" s="11"/>
    </row>
    <row r="32" spans="2:15" customFormat="1" ht="21" customHeight="1"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</row>
    <row r="33" spans="2:15" ht="30" customHeight="1">
      <c r="B33" s="10"/>
      <c r="C33" s="246" t="s">
        <v>16</v>
      </c>
      <c r="D33" s="246"/>
      <c r="E33" s="242"/>
      <c r="F33" s="243"/>
      <c r="G33" s="130"/>
      <c r="H33" s="58"/>
      <c r="I33" s="58"/>
      <c r="J33" s="58"/>
      <c r="K33" s="58"/>
      <c r="L33" s="58"/>
      <c r="M33" s="58"/>
      <c r="N33" s="58"/>
      <c r="O33" s="11"/>
    </row>
    <row r="34" spans="2:15" ht="28.5" customHeight="1" thickBot="1">
      <c r="B34" s="35"/>
      <c r="C34" s="36"/>
      <c r="D34" s="36"/>
      <c r="E34" s="36"/>
      <c r="F34" s="36"/>
      <c r="G34" s="37"/>
      <c r="H34" s="37"/>
      <c r="I34" s="37"/>
      <c r="J34" s="37"/>
      <c r="K34" s="37"/>
      <c r="L34" s="37"/>
      <c r="M34" s="37"/>
      <c r="N34" s="37"/>
      <c r="O34" s="38"/>
    </row>
    <row r="35" spans="2:15" ht="6" customHeight="1"/>
    <row r="36" spans="2:15" ht="12.75" customHeight="1"/>
    <row r="37" spans="2:15" ht="39.75" customHeight="1">
      <c r="H37" s="206" t="s">
        <v>56</v>
      </c>
      <c r="J37" s="73" t="s">
        <v>3</v>
      </c>
      <c r="K37" s="74" t="s">
        <v>18</v>
      </c>
      <c r="L37" s="76" t="s">
        <v>36</v>
      </c>
      <c r="M37" s="76" t="s">
        <v>35</v>
      </c>
      <c r="N37" s="76" t="s">
        <v>9</v>
      </c>
      <c r="O37" s="76" t="s">
        <v>19</v>
      </c>
    </row>
    <row r="38" spans="2:15" ht="32.25" customHeight="1">
      <c r="J38" s="109" t="s">
        <v>30</v>
      </c>
      <c r="K38" s="75" t="s">
        <v>13</v>
      </c>
      <c r="L38" s="136">
        <v>271</v>
      </c>
      <c r="M38" s="136">
        <v>52</v>
      </c>
      <c r="N38" s="136">
        <v>5</v>
      </c>
      <c r="O38" s="137">
        <f>SUM(L38:N38)</f>
        <v>328</v>
      </c>
    </row>
    <row r="39" spans="2:15" customFormat="1" ht="32.25" customHeight="1"/>
    <row r="40" spans="2:15" ht="39.75" customHeight="1">
      <c r="H40" s="206" t="s">
        <v>62</v>
      </c>
      <c r="J40" s="73" t="s">
        <v>3</v>
      </c>
      <c r="K40" s="74" t="s">
        <v>18</v>
      </c>
      <c r="L40" s="76" t="s">
        <v>36</v>
      </c>
      <c r="M40" s="76" t="s">
        <v>35</v>
      </c>
      <c r="N40" s="76" t="s">
        <v>9</v>
      </c>
      <c r="O40" s="76" t="s">
        <v>19</v>
      </c>
    </row>
    <row r="41" spans="2:15" ht="32.25" customHeight="1">
      <c r="J41" s="109" t="s">
        <v>30</v>
      </c>
      <c r="K41" s="75" t="s">
        <v>13</v>
      </c>
      <c r="L41" s="136">
        <v>23950</v>
      </c>
      <c r="M41" s="136">
        <v>2925</v>
      </c>
      <c r="N41" s="136">
        <v>50</v>
      </c>
      <c r="O41" s="137">
        <f>SUM(L41:N41)</f>
        <v>26925</v>
      </c>
    </row>
    <row r="42" spans="2:15" ht="26.1" customHeight="1"/>
    <row r="43" spans="2:15" ht="26.1" customHeight="1">
      <c r="B43" s="5" t="s">
        <v>17</v>
      </c>
    </row>
    <row r="44" spans="2:15" ht="26.1" customHeight="1" thickBot="1"/>
    <row r="45" spans="2:15" ht="26.1" customHeight="1">
      <c r="B45" s="39"/>
      <c r="C45" s="41" t="s">
        <v>20</v>
      </c>
      <c r="D45" s="41"/>
      <c r="E45" s="42"/>
      <c r="F45" s="42"/>
      <c r="G45" s="40"/>
      <c r="H45" s="40"/>
      <c r="I45" s="40"/>
      <c r="J45" s="40"/>
      <c r="K45" s="40"/>
      <c r="L45" s="40"/>
      <c r="M45" s="40"/>
      <c r="N45" s="40"/>
      <c r="O45" s="44"/>
    </row>
    <row r="46" spans="2:15" ht="26.1" customHeight="1">
      <c r="B46" s="45"/>
      <c r="C46" s="89" t="str">
        <f>+B5</f>
        <v>Deloppdrag A - Minibusstjenester Oslo - Vogntype: XL</v>
      </c>
      <c r="D46" s="89"/>
      <c r="E46" s="90"/>
      <c r="F46" s="90"/>
      <c r="G46" s="86"/>
      <c r="H46" s="86"/>
      <c r="I46" s="86"/>
      <c r="J46" s="86"/>
      <c r="K46" s="86"/>
      <c r="L46" s="86"/>
      <c r="M46" s="86"/>
      <c r="N46" s="86"/>
      <c r="O46" s="46"/>
    </row>
    <row r="47" spans="2:15" ht="26.1" customHeight="1" thickBot="1">
      <c r="B47" s="47"/>
      <c r="C47" s="49"/>
      <c r="D47" s="50"/>
      <c r="E47" s="51"/>
      <c r="F47" s="51"/>
      <c r="G47" s="48"/>
      <c r="H47" s="48"/>
      <c r="I47" s="48"/>
      <c r="J47" s="48"/>
      <c r="K47" s="48"/>
      <c r="L47" s="48"/>
      <c r="M47" s="48"/>
      <c r="N47" s="48"/>
      <c r="O47" s="53"/>
    </row>
    <row r="48" spans="2:15" ht="11.25" customHeight="1">
      <c r="B48" s="10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11"/>
    </row>
    <row r="49" spans="1:17" ht="20.25" customHeight="1">
      <c r="B49" s="10"/>
      <c r="C49" s="79" t="s">
        <v>44</v>
      </c>
      <c r="D49" s="94"/>
      <c r="E49" s="94"/>
      <c r="F49" s="94"/>
      <c r="G49" s="58"/>
      <c r="H49" s="58"/>
      <c r="I49" s="58"/>
      <c r="J49" s="58"/>
      <c r="K49" s="58"/>
      <c r="L49" s="58"/>
      <c r="M49" s="58"/>
      <c r="N49" s="58"/>
      <c r="O49" s="11"/>
    </row>
    <row r="50" spans="1:17" ht="9" customHeight="1" thickBot="1">
      <c r="B50" s="10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11"/>
    </row>
    <row r="51" spans="1:17" ht="27.75" customHeight="1" thickBot="1">
      <c r="B51" s="10"/>
      <c r="C51" s="247" t="s">
        <v>3</v>
      </c>
      <c r="D51" s="248"/>
      <c r="E51" s="244" t="s">
        <v>27</v>
      </c>
      <c r="F51" s="131" t="s">
        <v>21</v>
      </c>
      <c r="G51" s="58"/>
      <c r="H51" s="58"/>
      <c r="I51" s="58"/>
      <c r="J51" s="58"/>
      <c r="K51" s="58"/>
      <c r="L51" s="58"/>
      <c r="M51" s="58"/>
      <c r="N51" s="58"/>
      <c r="O51" s="11"/>
    </row>
    <row r="52" spans="1:17" ht="36" customHeight="1" thickBot="1">
      <c r="B52" s="10"/>
      <c r="C52" s="249"/>
      <c r="D52" s="250"/>
      <c r="E52" s="245"/>
      <c r="F52" s="132" t="s">
        <v>28</v>
      </c>
      <c r="G52" s="58"/>
      <c r="H52" s="58"/>
      <c r="I52" s="58"/>
      <c r="J52" s="58"/>
      <c r="K52" s="58"/>
      <c r="L52" s="58"/>
      <c r="M52" s="58"/>
      <c r="N52" s="58"/>
      <c r="O52" s="11"/>
    </row>
    <row r="53" spans="1:17" ht="34.5" customHeight="1">
      <c r="B53" s="10"/>
      <c r="C53" s="236" t="s">
        <v>30</v>
      </c>
      <c r="D53" s="239" t="s">
        <v>13</v>
      </c>
      <c r="E53" s="77"/>
      <c r="F53" s="80"/>
      <c r="G53" s="58"/>
      <c r="H53" s="58"/>
      <c r="I53" s="58"/>
      <c r="J53" s="58"/>
      <c r="K53" s="58"/>
      <c r="L53" s="58"/>
      <c r="M53" s="58"/>
      <c r="N53" s="58"/>
      <c r="O53" s="11"/>
      <c r="Q53" s="4" t="s">
        <v>48</v>
      </c>
    </row>
    <row r="54" spans="1:17" ht="34.5" customHeight="1" thickBot="1">
      <c r="B54" s="10"/>
      <c r="C54" s="237"/>
      <c r="D54" s="240"/>
      <c r="E54" s="78"/>
      <c r="F54" s="81"/>
      <c r="G54" s="58"/>
      <c r="H54" s="58"/>
      <c r="I54" s="58"/>
      <c r="J54" s="58"/>
      <c r="K54" s="58"/>
      <c r="L54" s="58"/>
      <c r="M54" s="58"/>
      <c r="N54" s="58"/>
      <c r="O54" s="11"/>
    </row>
    <row r="55" spans="1:17" ht="27.75" customHeight="1">
      <c r="B55" s="10"/>
      <c r="C55" s="59" t="s">
        <v>23</v>
      </c>
      <c r="D55" s="60"/>
      <c r="E55" s="61"/>
      <c r="F55" s="61"/>
      <c r="G55" s="58"/>
      <c r="H55" s="58"/>
      <c r="I55" s="58"/>
      <c r="J55" s="58"/>
      <c r="K55" s="58"/>
      <c r="L55" s="58"/>
      <c r="M55" s="58"/>
      <c r="N55" s="58"/>
      <c r="O55" s="11"/>
    </row>
    <row r="56" spans="1:17" ht="23.25" customHeight="1" thickBot="1">
      <c r="A56" s="10"/>
      <c r="B56" s="35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8"/>
    </row>
    <row r="57" spans="1:17" ht="26.1" customHeight="1"/>
    <row r="58" spans="1:17" ht="26.1" customHeight="1"/>
    <row r="59" spans="1:17" ht="26.1" customHeight="1">
      <c r="B59" s="5" t="s">
        <v>51</v>
      </c>
    </row>
    <row r="60" spans="1:17" ht="26.1" customHeight="1" thickBot="1"/>
    <row r="61" spans="1:17" ht="26.1" customHeight="1">
      <c r="B61" s="39"/>
      <c r="C61" s="41" t="s">
        <v>64</v>
      </c>
      <c r="D61" s="41"/>
      <c r="E61" s="42"/>
      <c r="F61" s="42"/>
      <c r="G61" s="40"/>
      <c r="H61" s="40"/>
      <c r="I61" s="40"/>
      <c r="J61" s="40"/>
      <c r="K61" s="40"/>
      <c r="L61" s="40"/>
      <c r="M61" s="40"/>
      <c r="N61" s="40"/>
      <c r="O61" s="44"/>
    </row>
    <row r="62" spans="1:17" ht="26.1" customHeight="1">
      <c r="B62" s="45"/>
      <c r="C62" s="89" t="s">
        <v>65</v>
      </c>
      <c r="D62" s="89"/>
      <c r="E62" s="90"/>
      <c r="F62" s="90"/>
      <c r="G62" s="86"/>
      <c r="H62" s="86"/>
      <c r="I62" s="86"/>
      <c r="J62" s="86"/>
      <c r="K62" s="86"/>
      <c r="L62" s="86"/>
      <c r="M62" s="86"/>
      <c r="N62" s="86"/>
      <c r="O62" s="46"/>
    </row>
    <row r="63" spans="1:17" ht="26.1" customHeight="1" thickBot="1">
      <c r="B63" s="47"/>
      <c r="C63" s="49"/>
      <c r="D63" s="50"/>
      <c r="E63" s="51"/>
      <c r="F63" s="51"/>
      <c r="G63" s="48"/>
      <c r="H63" s="48"/>
      <c r="I63" s="48"/>
      <c r="J63" s="48"/>
      <c r="K63" s="48"/>
      <c r="L63" s="48"/>
      <c r="M63" s="48"/>
      <c r="N63" s="48"/>
      <c r="O63" s="53"/>
    </row>
    <row r="64" spans="1:17" ht="25.5" customHeight="1" thickBot="1">
      <c r="B64" s="176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11"/>
    </row>
    <row r="65" spans="1:15" ht="33.950000000000003" customHeight="1">
      <c r="B65" s="10"/>
      <c r="C65" s="177" t="s">
        <v>52</v>
      </c>
      <c r="D65" s="238" t="s">
        <v>57</v>
      </c>
      <c r="E65" s="238"/>
      <c r="F65" s="178" t="s">
        <v>19</v>
      </c>
      <c r="G65" s="58"/>
      <c r="H65" s="58"/>
      <c r="I65" s="58"/>
      <c r="J65" s="58"/>
      <c r="K65" s="58"/>
      <c r="L65" s="58"/>
      <c r="M65" s="58"/>
      <c r="N65" s="58"/>
      <c r="O65" s="11"/>
    </row>
    <row r="66" spans="1:15" ht="33.950000000000003" customHeight="1" thickBot="1">
      <c r="B66" s="10"/>
      <c r="C66" s="179"/>
      <c r="D66" s="234">
        <v>130</v>
      </c>
      <c r="E66" s="234"/>
      <c r="F66" s="180">
        <f>+C66*D66</f>
        <v>0</v>
      </c>
      <c r="G66" s="58"/>
      <c r="H66" s="58"/>
      <c r="I66" s="58"/>
      <c r="J66" s="58"/>
      <c r="K66" s="58"/>
      <c r="L66" s="58"/>
      <c r="M66" s="58"/>
      <c r="N66" s="58"/>
      <c r="O66" s="11"/>
    </row>
    <row r="67" spans="1:15" ht="33.950000000000003" customHeight="1">
      <c r="B67" s="10"/>
      <c r="C67" s="209" t="s">
        <v>63</v>
      </c>
      <c r="D67" s="208"/>
      <c r="E67" s="208"/>
      <c r="F67" s="207"/>
      <c r="G67" s="58"/>
      <c r="H67" s="58"/>
      <c r="I67" s="58"/>
      <c r="J67" s="58"/>
      <c r="K67" s="58"/>
      <c r="L67" s="58"/>
      <c r="M67" s="58"/>
      <c r="N67" s="58"/>
      <c r="O67" s="11"/>
    </row>
    <row r="68" spans="1:15" ht="23.25" customHeight="1" thickBot="1">
      <c r="A68" s="10"/>
      <c r="B68" s="35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8"/>
    </row>
    <row r="69" spans="1:15" ht="12.75" customHeight="1"/>
    <row r="70" spans="1:15" ht="12.75" customHeight="1"/>
    <row r="72" spans="1:15">
      <c r="G72" s="65"/>
    </row>
    <row r="73" spans="1:15">
      <c r="G73" s="65"/>
    </row>
    <row r="77" spans="1:15" ht="23.25">
      <c r="C77" s="72"/>
      <c r="D77" s="72"/>
      <c r="E77" s="72"/>
      <c r="F77" s="72"/>
      <c r="H77" s="67"/>
      <c r="I77" s="67"/>
      <c r="J77" s="67"/>
      <c r="K77" s="67"/>
      <c r="L77" s="67"/>
      <c r="M77" s="67"/>
    </row>
    <row r="78" spans="1:15" ht="23.25">
      <c r="C78" s="72"/>
      <c r="D78" s="72"/>
      <c r="E78" s="72"/>
      <c r="F78" s="72"/>
      <c r="H78" s="67"/>
      <c r="I78" s="67"/>
      <c r="J78" s="67"/>
      <c r="K78" s="67"/>
      <c r="L78" s="67"/>
      <c r="M78" s="67"/>
    </row>
    <row r="79" spans="1:15" ht="18" customHeight="1"/>
    <row r="80" spans="1:15" ht="18" customHeight="1">
      <c r="B80" s="72"/>
      <c r="C80" s="64"/>
      <c r="D80" s="64"/>
      <c r="E80" s="64"/>
      <c r="F80" s="64"/>
      <c r="H80" s="64"/>
      <c r="I80" s="64"/>
      <c r="J80" s="64"/>
      <c r="K80" s="64"/>
      <c r="L80" s="64"/>
      <c r="M80" s="64"/>
    </row>
    <row r="81" spans="2:13" ht="18" customHeight="1">
      <c r="B81" s="72"/>
    </row>
    <row r="82" spans="2:13" ht="15.75">
      <c r="C82" s="21"/>
      <c r="D82" s="21"/>
      <c r="E82" s="21"/>
      <c r="F82" s="21"/>
      <c r="H82" s="21"/>
      <c r="I82" s="21"/>
      <c r="J82" s="21"/>
      <c r="K82" s="21"/>
      <c r="L82" s="21"/>
      <c r="M82" s="21"/>
    </row>
    <row r="83" spans="2:13" ht="15.75">
      <c r="B83" s="68"/>
      <c r="H83" s="235"/>
      <c r="I83" s="63"/>
      <c r="J83" s="63"/>
      <c r="K83" s="63"/>
      <c r="L83" s="63"/>
      <c r="M83" s="63"/>
    </row>
    <row r="84" spans="2:13" ht="15.75">
      <c r="H84" s="235"/>
      <c r="I84" s="63"/>
      <c r="J84" s="63"/>
      <c r="K84" s="63"/>
      <c r="L84" s="63"/>
      <c r="M84" s="63"/>
    </row>
    <row r="85" spans="2:13" ht="15.75">
      <c r="C85" s="63"/>
      <c r="D85" s="63"/>
      <c r="E85" s="63"/>
      <c r="F85" s="63"/>
    </row>
    <row r="86" spans="2:13" ht="15.75">
      <c r="C86" s="63"/>
      <c r="D86" s="63"/>
      <c r="E86" s="63"/>
      <c r="F86" s="63"/>
    </row>
    <row r="87" spans="2:13" ht="30.75" customHeight="1">
      <c r="B87" s="64"/>
      <c r="C87" s="63"/>
      <c r="D87" s="63"/>
      <c r="E87" s="63"/>
      <c r="F87" s="63"/>
      <c r="G87" s="63"/>
    </row>
    <row r="88" spans="2:13" ht="30.75" customHeight="1">
      <c r="B88" s="64"/>
      <c r="C88" s="63"/>
      <c r="D88" s="63"/>
      <c r="E88" s="63"/>
      <c r="F88" s="63"/>
      <c r="G88" s="63"/>
    </row>
    <row r="89" spans="2:13" ht="30.75" customHeight="1">
      <c r="B89" s="64"/>
    </row>
    <row r="90" spans="2:13" ht="30.75" customHeight="1">
      <c r="B90" s="64"/>
    </row>
    <row r="91" spans="2:13" ht="15.75">
      <c r="B91" s="64"/>
    </row>
    <row r="94" spans="2:13" ht="15.75">
      <c r="B94" s="68"/>
      <c r="C94" s="63"/>
      <c r="D94" s="63"/>
      <c r="E94" s="63"/>
      <c r="F94" s="63"/>
      <c r="H94" s="63"/>
      <c r="I94" s="63"/>
      <c r="J94" s="63"/>
      <c r="K94" s="63"/>
      <c r="L94" s="63"/>
      <c r="M94" s="63"/>
    </row>
    <row r="95" spans="2:13" ht="18.75">
      <c r="B95" s="70"/>
      <c r="C95" s="71"/>
      <c r="D95" s="71"/>
      <c r="E95" s="71"/>
      <c r="F95" s="71"/>
    </row>
    <row r="96" spans="2:13" ht="27.75" customHeight="1">
      <c r="C96" s="71"/>
      <c r="D96" s="71"/>
      <c r="E96" s="71"/>
      <c r="F96" s="71"/>
    </row>
    <row r="97" spans="2:7" ht="30.75" customHeight="1">
      <c r="C97" s="71"/>
      <c r="D97" s="71"/>
      <c r="E97" s="71"/>
      <c r="F97" s="71"/>
    </row>
    <row r="98" spans="2:7" ht="30.75" customHeight="1">
      <c r="B98" s="64"/>
      <c r="C98" s="71"/>
      <c r="D98" s="71"/>
      <c r="E98" s="71"/>
      <c r="F98" s="71"/>
      <c r="G98" s="63"/>
    </row>
    <row r="99" spans="2:7" ht="30.75" customHeight="1">
      <c r="B99" s="64"/>
      <c r="C99" s="71"/>
      <c r="D99" s="71"/>
      <c r="E99" s="71"/>
      <c r="F99" s="71"/>
    </row>
    <row r="100" spans="2:7" ht="30.75" customHeight="1">
      <c r="B100" s="64"/>
      <c r="C100" s="71"/>
      <c r="D100" s="71"/>
      <c r="E100" s="71"/>
      <c r="F100" s="71"/>
    </row>
    <row r="101" spans="2:7" ht="30.75" customHeight="1">
      <c r="B101" s="64"/>
      <c r="C101" s="71"/>
      <c r="D101" s="71"/>
      <c r="E101" s="71"/>
      <c r="F101" s="71"/>
    </row>
    <row r="102" spans="2:7" ht="30.75" customHeight="1">
      <c r="B102" s="64"/>
      <c r="C102" s="71"/>
      <c r="D102" s="71"/>
      <c r="E102" s="71"/>
      <c r="F102" s="71"/>
    </row>
    <row r="103" spans="2:7" ht="30.75" customHeight="1">
      <c r="B103" s="64"/>
      <c r="C103" s="71"/>
      <c r="D103" s="71"/>
      <c r="E103" s="71"/>
      <c r="F103" s="71"/>
    </row>
    <row r="104" spans="2:7" ht="30.75" customHeight="1">
      <c r="B104" s="64"/>
    </row>
    <row r="105" spans="2:7" ht="30.75" customHeight="1">
      <c r="B105" s="64"/>
    </row>
    <row r="106" spans="2:7" ht="15.75">
      <c r="B106" s="64"/>
    </row>
    <row r="109" spans="2:7">
      <c r="G109" s="65"/>
    </row>
    <row r="110" spans="2:7">
      <c r="G110" s="65"/>
    </row>
  </sheetData>
  <mergeCells count="30">
    <mergeCell ref="M20:N21"/>
    <mergeCell ref="G21:G22"/>
    <mergeCell ref="H21:J21"/>
    <mergeCell ref="K21:K22"/>
    <mergeCell ref="D65:E65"/>
    <mergeCell ref="D53:D54"/>
    <mergeCell ref="F21:F22"/>
    <mergeCell ref="D23:D24"/>
    <mergeCell ref="E23:E24"/>
    <mergeCell ref="C29:F29"/>
    <mergeCell ref="E33:F33"/>
    <mergeCell ref="E51:E52"/>
    <mergeCell ref="C33:D33"/>
    <mergeCell ref="C51:D52"/>
    <mergeCell ref="C16:C17"/>
    <mergeCell ref="D16:D17"/>
    <mergeCell ref="E16:E17"/>
    <mergeCell ref="D66:E66"/>
    <mergeCell ref="H83:H84"/>
    <mergeCell ref="G20:K20"/>
    <mergeCell ref="C53:C54"/>
    <mergeCell ref="C21:C22"/>
    <mergeCell ref="C23:C24"/>
    <mergeCell ref="M13:N14"/>
    <mergeCell ref="C14:C15"/>
    <mergeCell ref="F14:F15"/>
    <mergeCell ref="G14:G15"/>
    <mergeCell ref="H14:J14"/>
    <mergeCell ref="K14:K15"/>
    <mergeCell ref="G13: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420F-3DC3-45FF-BAB7-17794BCC6D7C}">
  <dimension ref="A2:AA164"/>
  <sheetViews>
    <sheetView showGridLines="0" topLeftCell="A22" zoomScale="55" zoomScaleNormal="55" workbookViewId="0">
      <selection activeCell="A104" sqref="A104:XFD111"/>
    </sheetView>
  </sheetViews>
  <sheetFormatPr baseColWidth="10" defaultColWidth="11.42578125" defaultRowHeight="15"/>
  <cols>
    <col min="1" max="1" width="1.28515625" style="4" customWidth="1"/>
    <col min="2" max="2" width="1.5703125" style="4" customWidth="1"/>
    <col min="3" max="3" width="20.5703125" style="4" customWidth="1"/>
    <col min="4" max="4" width="12.7109375" style="4" customWidth="1"/>
    <col min="5" max="6" width="24.140625" style="4" customWidth="1"/>
    <col min="7" max="8" width="22.42578125" style="4" customWidth="1"/>
    <col min="9" max="9" width="23.140625" style="4" customWidth="1"/>
    <col min="10" max="10" width="22.85546875" style="4" customWidth="1"/>
    <col min="11" max="11" width="23.7109375" style="4" customWidth="1"/>
    <col min="12" max="12" width="19" style="4" customWidth="1"/>
    <col min="13" max="14" width="24.7109375" style="4" customWidth="1"/>
    <col min="15" max="15" width="23.28515625" style="4" customWidth="1"/>
    <col min="16" max="16" width="18.7109375" style="4" customWidth="1"/>
    <col min="17" max="17" width="26.140625" style="4" customWidth="1"/>
    <col min="18" max="18" width="28.5703125" style="4" customWidth="1"/>
    <col min="19" max="19" width="28.85546875" style="4" customWidth="1"/>
    <col min="20" max="20" width="23.85546875" style="4" customWidth="1"/>
    <col min="21" max="21" width="22.5703125" style="4" customWidth="1"/>
    <col min="22" max="22" width="18.28515625" style="4" customWidth="1"/>
    <col min="23" max="23" width="22" style="4" customWidth="1"/>
    <col min="24" max="24" width="24.85546875" style="4" customWidth="1"/>
    <col min="25" max="256" width="11.42578125" style="4"/>
    <col min="257" max="258" width="1.28515625" style="4" customWidth="1"/>
    <col min="259" max="259" width="1.5703125" style="4" customWidth="1"/>
    <col min="260" max="260" width="20.5703125" style="4" customWidth="1"/>
    <col min="261" max="261" width="12.7109375" style="4" customWidth="1"/>
    <col min="262" max="262" width="23" style="4" customWidth="1"/>
    <col min="263" max="264" width="22.42578125" style="4" customWidth="1"/>
    <col min="265" max="265" width="23.140625" style="4" customWidth="1"/>
    <col min="266" max="266" width="22.85546875" style="4" customWidth="1"/>
    <col min="267" max="267" width="22.5703125" style="4" customWidth="1"/>
    <col min="268" max="268" width="19.85546875" style="4" customWidth="1"/>
    <col min="269" max="270" width="24.7109375" style="4" customWidth="1"/>
    <col min="271" max="271" width="23.28515625" style="4" customWidth="1"/>
    <col min="272" max="272" width="3.5703125" style="4" customWidth="1"/>
    <col min="273" max="273" width="26.140625" style="4" customWidth="1"/>
    <col min="274" max="274" width="28.5703125" style="4" customWidth="1"/>
    <col min="275" max="275" width="28.85546875" style="4" customWidth="1"/>
    <col min="276" max="276" width="12.7109375" style="4" customWidth="1"/>
    <col min="277" max="512" width="11.42578125" style="4"/>
    <col min="513" max="514" width="1.28515625" style="4" customWidth="1"/>
    <col min="515" max="515" width="1.5703125" style="4" customWidth="1"/>
    <col min="516" max="516" width="20.5703125" style="4" customWidth="1"/>
    <col min="517" max="517" width="12.7109375" style="4" customWidth="1"/>
    <col min="518" max="518" width="23" style="4" customWidth="1"/>
    <col min="519" max="520" width="22.42578125" style="4" customWidth="1"/>
    <col min="521" max="521" width="23.140625" style="4" customWidth="1"/>
    <col min="522" max="522" width="22.85546875" style="4" customWidth="1"/>
    <col min="523" max="523" width="22.5703125" style="4" customWidth="1"/>
    <col min="524" max="524" width="19.85546875" style="4" customWidth="1"/>
    <col min="525" max="526" width="24.7109375" style="4" customWidth="1"/>
    <col min="527" max="527" width="23.28515625" style="4" customWidth="1"/>
    <col min="528" max="528" width="3.5703125" style="4" customWidth="1"/>
    <col min="529" max="529" width="26.140625" style="4" customWidth="1"/>
    <col min="530" max="530" width="28.5703125" style="4" customWidth="1"/>
    <col min="531" max="531" width="28.85546875" style="4" customWidth="1"/>
    <col min="532" max="532" width="12.7109375" style="4" customWidth="1"/>
    <col min="533" max="768" width="11.42578125" style="4"/>
    <col min="769" max="770" width="1.28515625" style="4" customWidth="1"/>
    <col min="771" max="771" width="1.5703125" style="4" customWidth="1"/>
    <col min="772" max="772" width="20.5703125" style="4" customWidth="1"/>
    <col min="773" max="773" width="12.7109375" style="4" customWidth="1"/>
    <col min="774" max="774" width="23" style="4" customWidth="1"/>
    <col min="775" max="776" width="22.42578125" style="4" customWidth="1"/>
    <col min="777" max="777" width="23.140625" style="4" customWidth="1"/>
    <col min="778" max="778" width="22.85546875" style="4" customWidth="1"/>
    <col min="779" max="779" width="22.5703125" style="4" customWidth="1"/>
    <col min="780" max="780" width="19.85546875" style="4" customWidth="1"/>
    <col min="781" max="782" width="24.7109375" style="4" customWidth="1"/>
    <col min="783" max="783" width="23.28515625" style="4" customWidth="1"/>
    <col min="784" max="784" width="3.5703125" style="4" customWidth="1"/>
    <col min="785" max="785" width="26.140625" style="4" customWidth="1"/>
    <col min="786" max="786" width="28.5703125" style="4" customWidth="1"/>
    <col min="787" max="787" width="28.85546875" style="4" customWidth="1"/>
    <col min="788" max="788" width="12.7109375" style="4" customWidth="1"/>
    <col min="789" max="1024" width="11.42578125" style="4"/>
    <col min="1025" max="1026" width="1.28515625" style="4" customWidth="1"/>
    <col min="1027" max="1027" width="1.5703125" style="4" customWidth="1"/>
    <col min="1028" max="1028" width="20.5703125" style="4" customWidth="1"/>
    <col min="1029" max="1029" width="12.7109375" style="4" customWidth="1"/>
    <col min="1030" max="1030" width="23" style="4" customWidth="1"/>
    <col min="1031" max="1032" width="22.42578125" style="4" customWidth="1"/>
    <col min="1033" max="1033" width="23.140625" style="4" customWidth="1"/>
    <col min="1034" max="1034" width="22.85546875" style="4" customWidth="1"/>
    <col min="1035" max="1035" width="22.5703125" style="4" customWidth="1"/>
    <col min="1036" max="1036" width="19.85546875" style="4" customWidth="1"/>
    <col min="1037" max="1038" width="24.7109375" style="4" customWidth="1"/>
    <col min="1039" max="1039" width="23.28515625" style="4" customWidth="1"/>
    <col min="1040" max="1040" width="3.5703125" style="4" customWidth="1"/>
    <col min="1041" max="1041" width="26.140625" style="4" customWidth="1"/>
    <col min="1042" max="1042" width="28.5703125" style="4" customWidth="1"/>
    <col min="1043" max="1043" width="28.85546875" style="4" customWidth="1"/>
    <col min="1044" max="1044" width="12.7109375" style="4" customWidth="1"/>
    <col min="1045" max="1280" width="11.42578125" style="4"/>
    <col min="1281" max="1282" width="1.28515625" style="4" customWidth="1"/>
    <col min="1283" max="1283" width="1.5703125" style="4" customWidth="1"/>
    <col min="1284" max="1284" width="20.5703125" style="4" customWidth="1"/>
    <col min="1285" max="1285" width="12.7109375" style="4" customWidth="1"/>
    <col min="1286" max="1286" width="23" style="4" customWidth="1"/>
    <col min="1287" max="1288" width="22.42578125" style="4" customWidth="1"/>
    <col min="1289" max="1289" width="23.140625" style="4" customWidth="1"/>
    <col min="1290" max="1290" width="22.85546875" style="4" customWidth="1"/>
    <col min="1291" max="1291" width="22.5703125" style="4" customWidth="1"/>
    <col min="1292" max="1292" width="19.85546875" style="4" customWidth="1"/>
    <col min="1293" max="1294" width="24.7109375" style="4" customWidth="1"/>
    <col min="1295" max="1295" width="23.28515625" style="4" customWidth="1"/>
    <col min="1296" max="1296" width="3.5703125" style="4" customWidth="1"/>
    <col min="1297" max="1297" width="26.140625" style="4" customWidth="1"/>
    <col min="1298" max="1298" width="28.5703125" style="4" customWidth="1"/>
    <col min="1299" max="1299" width="28.85546875" style="4" customWidth="1"/>
    <col min="1300" max="1300" width="12.7109375" style="4" customWidth="1"/>
    <col min="1301" max="1536" width="11.42578125" style="4"/>
    <col min="1537" max="1538" width="1.28515625" style="4" customWidth="1"/>
    <col min="1539" max="1539" width="1.5703125" style="4" customWidth="1"/>
    <col min="1540" max="1540" width="20.5703125" style="4" customWidth="1"/>
    <col min="1541" max="1541" width="12.7109375" style="4" customWidth="1"/>
    <col min="1542" max="1542" width="23" style="4" customWidth="1"/>
    <col min="1543" max="1544" width="22.42578125" style="4" customWidth="1"/>
    <col min="1545" max="1545" width="23.140625" style="4" customWidth="1"/>
    <col min="1546" max="1546" width="22.85546875" style="4" customWidth="1"/>
    <col min="1547" max="1547" width="22.5703125" style="4" customWidth="1"/>
    <col min="1548" max="1548" width="19.85546875" style="4" customWidth="1"/>
    <col min="1549" max="1550" width="24.7109375" style="4" customWidth="1"/>
    <col min="1551" max="1551" width="23.28515625" style="4" customWidth="1"/>
    <col min="1552" max="1552" width="3.5703125" style="4" customWidth="1"/>
    <col min="1553" max="1553" width="26.140625" style="4" customWidth="1"/>
    <col min="1554" max="1554" width="28.5703125" style="4" customWidth="1"/>
    <col min="1555" max="1555" width="28.85546875" style="4" customWidth="1"/>
    <col min="1556" max="1556" width="12.7109375" style="4" customWidth="1"/>
    <col min="1557" max="1792" width="11.42578125" style="4"/>
    <col min="1793" max="1794" width="1.28515625" style="4" customWidth="1"/>
    <col min="1795" max="1795" width="1.5703125" style="4" customWidth="1"/>
    <col min="1796" max="1796" width="20.5703125" style="4" customWidth="1"/>
    <col min="1797" max="1797" width="12.7109375" style="4" customWidth="1"/>
    <col min="1798" max="1798" width="23" style="4" customWidth="1"/>
    <col min="1799" max="1800" width="22.42578125" style="4" customWidth="1"/>
    <col min="1801" max="1801" width="23.140625" style="4" customWidth="1"/>
    <col min="1802" max="1802" width="22.85546875" style="4" customWidth="1"/>
    <col min="1803" max="1803" width="22.5703125" style="4" customWidth="1"/>
    <col min="1804" max="1804" width="19.85546875" style="4" customWidth="1"/>
    <col min="1805" max="1806" width="24.7109375" style="4" customWidth="1"/>
    <col min="1807" max="1807" width="23.28515625" style="4" customWidth="1"/>
    <col min="1808" max="1808" width="3.5703125" style="4" customWidth="1"/>
    <col min="1809" max="1809" width="26.140625" style="4" customWidth="1"/>
    <col min="1810" max="1810" width="28.5703125" style="4" customWidth="1"/>
    <col min="1811" max="1811" width="28.85546875" style="4" customWidth="1"/>
    <col min="1812" max="1812" width="12.7109375" style="4" customWidth="1"/>
    <col min="1813" max="2048" width="11.42578125" style="4"/>
    <col min="2049" max="2050" width="1.28515625" style="4" customWidth="1"/>
    <col min="2051" max="2051" width="1.5703125" style="4" customWidth="1"/>
    <col min="2052" max="2052" width="20.5703125" style="4" customWidth="1"/>
    <col min="2053" max="2053" width="12.7109375" style="4" customWidth="1"/>
    <col min="2054" max="2054" width="23" style="4" customWidth="1"/>
    <col min="2055" max="2056" width="22.42578125" style="4" customWidth="1"/>
    <col min="2057" max="2057" width="23.140625" style="4" customWidth="1"/>
    <col min="2058" max="2058" width="22.85546875" style="4" customWidth="1"/>
    <col min="2059" max="2059" width="22.5703125" style="4" customWidth="1"/>
    <col min="2060" max="2060" width="19.85546875" style="4" customWidth="1"/>
    <col min="2061" max="2062" width="24.7109375" style="4" customWidth="1"/>
    <col min="2063" max="2063" width="23.28515625" style="4" customWidth="1"/>
    <col min="2064" max="2064" width="3.5703125" style="4" customWidth="1"/>
    <col min="2065" max="2065" width="26.140625" style="4" customWidth="1"/>
    <col min="2066" max="2066" width="28.5703125" style="4" customWidth="1"/>
    <col min="2067" max="2067" width="28.85546875" style="4" customWidth="1"/>
    <col min="2068" max="2068" width="12.7109375" style="4" customWidth="1"/>
    <col min="2069" max="2304" width="11.42578125" style="4"/>
    <col min="2305" max="2306" width="1.28515625" style="4" customWidth="1"/>
    <col min="2307" max="2307" width="1.5703125" style="4" customWidth="1"/>
    <col min="2308" max="2308" width="20.5703125" style="4" customWidth="1"/>
    <col min="2309" max="2309" width="12.7109375" style="4" customWidth="1"/>
    <col min="2310" max="2310" width="23" style="4" customWidth="1"/>
    <col min="2311" max="2312" width="22.42578125" style="4" customWidth="1"/>
    <col min="2313" max="2313" width="23.140625" style="4" customWidth="1"/>
    <col min="2314" max="2314" width="22.85546875" style="4" customWidth="1"/>
    <col min="2315" max="2315" width="22.5703125" style="4" customWidth="1"/>
    <col min="2316" max="2316" width="19.85546875" style="4" customWidth="1"/>
    <col min="2317" max="2318" width="24.7109375" style="4" customWidth="1"/>
    <col min="2319" max="2319" width="23.28515625" style="4" customWidth="1"/>
    <col min="2320" max="2320" width="3.5703125" style="4" customWidth="1"/>
    <col min="2321" max="2321" width="26.140625" style="4" customWidth="1"/>
    <col min="2322" max="2322" width="28.5703125" style="4" customWidth="1"/>
    <col min="2323" max="2323" width="28.85546875" style="4" customWidth="1"/>
    <col min="2324" max="2324" width="12.7109375" style="4" customWidth="1"/>
    <col min="2325" max="2560" width="11.42578125" style="4"/>
    <col min="2561" max="2562" width="1.28515625" style="4" customWidth="1"/>
    <col min="2563" max="2563" width="1.5703125" style="4" customWidth="1"/>
    <col min="2564" max="2564" width="20.5703125" style="4" customWidth="1"/>
    <col min="2565" max="2565" width="12.7109375" style="4" customWidth="1"/>
    <col min="2566" max="2566" width="23" style="4" customWidth="1"/>
    <col min="2567" max="2568" width="22.42578125" style="4" customWidth="1"/>
    <col min="2569" max="2569" width="23.140625" style="4" customWidth="1"/>
    <col min="2570" max="2570" width="22.85546875" style="4" customWidth="1"/>
    <col min="2571" max="2571" width="22.5703125" style="4" customWidth="1"/>
    <col min="2572" max="2572" width="19.85546875" style="4" customWidth="1"/>
    <col min="2573" max="2574" width="24.7109375" style="4" customWidth="1"/>
    <col min="2575" max="2575" width="23.28515625" style="4" customWidth="1"/>
    <col min="2576" max="2576" width="3.5703125" style="4" customWidth="1"/>
    <col min="2577" max="2577" width="26.140625" style="4" customWidth="1"/>
    <col min="2578" max="2578" width="28.5703125" style="4" customWidth="1"/>
    <col min="2579" max="2579" width="28.85546875" style="4" customWidth="1"/>
    <col min="2580" max="2580" width="12.7109375" style="4" customWidth="1"/>
    <col min="2581" max="2816" width="11.42578125" style="4"/>
    <col min="2817" max="2818" width="1.28515625" style="4" customWidth="1"/>
    <col min="2819" max="2819" width="1.5703125" style="4" customWidth="1"/>
    <col min="2820" max="2820" width="20.5703125" style="4" customWidth="1"/>
    <col min="2821" max="2821" width="12.7109375" style="4" customWidth="1"/>
    <col min="2822" max="2822" width="23" style="4" customWidth="1"/>
    <col min="2823" max="2824" width="22.42578125" style="4" customWidth="1"/>
    <col min="2825" max="2825" width="23.140625" style="4" customWidth="1"/>
    <col min="2826" max="2826" width="22.85546875" style="4" customWidth="1"/>
    <col min="2827" max="2827" width="22.5703125" style="4" customWidth="1"/>
    <col min="2828" max="2828" width="19.85546875" style="4" customWidth="1"/>
    <col min="2829" max="2830" width="24.7109375" style="4" customWidth="1"/>
    <col min="2831" max="2831" width="23.28515625" style="4" customWidth="1"/>
    <col min="2832" max="2832" width="3.5703125" style="4" customWidth="1"/>
    <col min="2833" max="2833" width="26.140625" style="4" customWidth="1"/>
    <col min="2834" max="2834" width="28.5703125" style="4" customWidth="1"/>
    <col min="2835" max="2835" width="28.85546875" style="4" customWidth="1"/>
    <col min="2836" max="2836" width="12.7109375" style="4" customWidth="1"/>
    <col min="2837" max="3072" width="11.42578125" style="4"/>
    <col min="3073" max="3074" width="1.28515625" style="4" customWidth="1"/>
    <col min="3075" max="3075" width="1.5703125" style="4" customWidth="1"/>
    <col min="3076" max="3076" width="20.5703125" style="4" customWidth="1"/>
    <col min="3077" max="3077" width="12.7109375" style="4" customWidth="1"/>
    <col min="3078" max="3078" width="23" style="4" customWidth="1"/>
    <col min="3079" max="3080" width="22.42578125" style="4" customWidth="1"/>
    <col min="3081" max="3081" width="23.140625" style="4" customWidth="1"/>
    <col min="3082" max="3082" width="22.85546875" style="4" customWidth="1"/>
    <col min="3083" max="3083" width="22.5703125" style="4" customWidth="1"/>
    <col min="3084" max="3084" width="19.85546875" style="4" customWidth="1"/>
    <col min="3085" max="3086" width="24.7109375" style="4" customWidth="1"/>
    <col min="3087" max="3087" width="23.28515625" style="4" customWidth="1"/>
    <col min="3088" max="3088" width="3.5703125" style="4" customWidth="1"/>
    <col min="3089" max="3089" width="26.140625" style="4" customWidth="1"/>
    <col min="3090" max="3090" width="28.5703125" style="4" customWidth="1"/>
    <col min="3091" max="3091" width="28.85546875" style="4" customWidth="1"/>
    <col min="3092" max="3092" width="12.7109375" style="4" customWidth="1"/>
    <col min="3093" max="3328" width="11.42578125" style="4"/>
    <col min="3329" max="3330" width="1.28515625" style="4" customWidth="1"/>
    <col min="3331" max="3331" width="1.5703125" style="4" customWidth="1"/>
    <col min="3332" max="3332" width="20.5703125" style="4" customWidth="1"/>
    <col min="3333" max="3333" width="12.7109375" style="4" customWidth="1"/>
    <col min="3334" max="3334" width="23" style="4" customWidth="1"/>
    <col min="3335" max="3336" width="22.42578125" style="4" customWidth="1"/>
    <col min="3337" max="3337" width="23.140625" style="4" customWidth="1"/>
    <col min="3338" max="3338" width="22.85546875" style="4" customWidth="1"/>
    <col min="3339" max="3339" width="22.5703125" style="4" customWidth="1"/>
    <col min="3340" max="3340" width="19.85546875" style="4" customWidth="1"/>
    <col min="3341" max="3342" width="24.7109375" style="4" customWidth="1"/>
    <col min="3343" max="3343" width="23.28515625" style="4" customWidth="1"/>
    <col min="3344" max="3344" width="3.5703125" style="4" customWidth="1"/>
    <col min="3345" max="3345" width="26.140625" style="4" customWidth="1"/>
    <col min="3346" max="3346" width="28.5703125" style="4" customWidth="1"/>
    <col min="3347" max="3347" width="28.85546875" style="4" customWidth="1"/>
    <col min="3348" max="3348" width="12.7109375" style="4" customWidth="1"/>
    <col min="3349" max="3584" width="11.42578125" style="4"/>
    <col min="3585" max="3586" width="1.28515625" style="4" customWidth="1"/>
    <col min="3587" max="3587" width="1.5703125" style="4" customWidth="1"/>
    <col min="3588" max="3588" width="20.5703125" style="4" customWidth="1"/>
    <col min="3589" max="3589" width="12.7109375" style="4" customWidth="1"/>
    <col min="3590" max="3590" width="23" style="4" customWidth="1"/>
    <col min="3591" max="3592" width="22.42578125" style="4" customWidth="1"/>
    <col min="3593" max="3593" width="23.140625" style="4" customWidth="1"/>
    <col min="3594" max="3594" width="22.85546875" style="4" customWidth="1"/>
    <col min="3595" max="3595" width="22.5703125" style="4" customWidth="1"/>
    <col min="3596" max="3596" width="19.85546875" style="4" customWidth="1"/>
    <col min="3597" max="3598" width="24.7109375" style="4" customWidth="1"/>
    <col min="3599" max="3599" width="23.28515625" style="4" customWidth="1"/>
    <col min="3600" max="3600" width="3.5703125" style="4" customWidth="1"/>
    <col min="3601" max="3601" width="26.140625" style="4" customWidth="1"/>
    <col min="3602" max="3602" width="28.5703125" style="4" customWidth="1"/>
    <col min="3603" max="3603" width="28.85546875" style="4" customWidth="1"/>
    <col min="3604" max="3604" width="12.7109375" style="4" customWidth="1"/>
    <col min="3605" max="3840" width="11.42578125" style="4"/>
    <col min="3841" max="3842" width="1.28515625" style="4" customWidth="1"/>
    <col min="3843" max="3843" width="1.5703125" style="4" customWidth="1"/>
    <col min="3844" max="3844" width="20.5703125" style="4" customWidth="1"/>
    <col min="3845" max="3845" width="12.7109375" style="4" customWidth="1"/>
    <col min="3846" max="3846" width="23" style="4" customWidth="1"/>
    <col min="3847" max="3848" width="22.42578125" style="4" customWidth="1"/>
    <col min="3849" max="3849" width="23.140625" style="4" customWidth="1"/>
    <col min="3850" max="3850" width="22.85546875" style="4" customWidth="1"/>
    <col min="3851" max="3851" width="22.5703125" style="4" customWidth="1"/>
    <col min="3852" max="3852" width="19.85546875" style="4" customWidth="1"/>
    <col min="3853" max="3854" width="24.7109375" style="4" customWidth="1"/>
    <col min="3855" max="3855" width="23.28515625" style="4" customWidth="1"/>
    <col min="3856" max="3856" width="3.5703125" style="4" customWidth="1"/>
    <col min="3857" max="3857" width="26.140625" style="4" customWidth="1"/>
    <col min="3858" max="3858" width="28.5703125" style="4" customWidth="1"/>
    <col min="3859" max="3859" width="28.85546875" style="4" customWidth="1"/>
    <col min="3860" max="3860" width="12.7109375" style="4" customWidth="1"/>
    <col min="3861" max="4096" width="11.42578125" style="4"/>
    <col min="4097" max="4098" width="1.28515625" style="4" customWidth="1"/>
    <col min="4099" max="4099" width="1.5703125" style="4" customWidth="1"/>
    <col min="4100" max="4100" width="20.5703125" style="4" customWidth="1"/>
    <col min="4101" max="4101" width="12.7109375" style="4" customWidth="1"/>
    <col min="4102" max="4102" width="23" style="4" customWidth="1"/>
    <col min="4103" max="4104" width="22.42578125" style="4" customWidth="1"/>
    <col min="4105" max="4105" width="23.140625" style="4" customWidth="1"/>
    <col min="4106" max="4106" width="22.85546875" style="4" customWidth="1"/>
    <col min="4107" max="4107" width="22.5703125" style="4" customWidth="1"/>
    <col min="4108" max="4108" width="19.85546875" style="4" customWidth="1"/>
    <col min="4109" max="4110" width="24.7109375" style="4" customWidth="1"/>
    <col min="4111" max="4111" width="23.28515625" style="4" customWidth="1"/>
    <col min="4112" max="4112" width="3.5703125" style="4" customWidth="1"/>
    <col min="4113" max="4113" width="26.140625" style="4" customWidth="1"/>
    <col min="4114" max="4114" width="28.5703125" style="4" customWidth="1"/>
    <col min="4115" max="4115" width="28.85546875" style="4" customWidth="1"/>
    <col min="4116" max="4116" width="12.7109375" style="4" customWidth="1"/>
    <col min="4117" max="4352" width="11.42578125" style="4"/>
    <col min="4353" max="4354" width="1.28515625" style="4" customWidth="1"/>
    <col min="4355" max="4355" width="1.5703125" style="4" customWidth="1"/>
    <col min="4356" max="4356" width="20.5703125" style="4" customWidth="1"/>
    <col min="4357" max="4357" width="12.7109375" style="4" customWidth="1"/>
    <col min="4358" max="4358" width="23" style="4" customWidth="1"/>
    <col min="4359" max="4360" width="22.42578125" style="4" customWidth="1"/>
    <col min="4361" max="4361" width="23.140625" style="4" customWidth="1"/>
    <col min="4362" max="4362" width="22.85546875" style="4" customWidth="1"/>
    <col min="4363" max="4363" width="22.5703125" style="4" customWidth="1"/>
    <col min="4364" max="4364" width="19.85546875" style="4" customWidth="1"/>
    <col min="4365" max="4366" width="24.7109375" style="4" customWidth="1"/>
    <col min="4367" max="4367" width="23.28515625" style="4" customWidth="1"/>
    <col min="4368" max="4368" width="3.5703125" style="4" customWidth="1"/>
    <col min="4369" max="4369" width="26.140625" style="4" customWidth="1"/>
    <col min="4370" max="4370" width="28.5703125" style="4" customWidth="1"/>
    <col min="4371" max="4371" width="28.85546875" style="4" customWidth="1"/>
    <col min="4372" max="4372" width="12.7109375" style="4" customWidth="1"/>
    <col min="4373" max="4608" width="11.42578125" style="4"/>
    <col min="4609" max="4610" width="1.28515625" style="4" customWidth="1"/>
    <col min="4611" max="4611" width="1.5703125" style="4" customWidth="1"/>
    <col min="4612" max="4612" width="20.5703125" style="4" customWidth="1"/>
    <col min="4613" max="4613" width="12.7109375" style="4" customWidth="1"/>
    <col min="4614" max="4614" width="23" style="4" customWidth="1"/>
    <col min="4615" max="4616" width="22.42578125" style="4" customWidth="1"/>
    <col min="4617" max="4617" width="23.140625" style="4" customWidth="1"/>
    <col min="4618" max="4618" width="22.85546875" style="4" customWidth="1"/>
    <col min="4619" max="4619" width="22.5703125" style="4" customWidth="1"/>
    <col min="4620" max="4620" width="19.85546875" style="4" customWidth="1"/>
    <col min="4621" max="4622" width="24.7109375" style="4" customWidth="1"/>
    <col min="4623" max="4623" width="23.28515625" style="4" customWidth="1"/>
    <col min="4624" max="4624" width="3.5703125" style="4" customWidth="1"/>
    <col min="4625" max="4625" width="26.140625" style="4" customWidth="1"/>
    <col min="4626" max="4626" width="28.5703125" style="4" customWidth="1"/>
    <col min="4627" max="4627" width="28.85546875" style="4" customWidth="1"/>
    <col min="4628" max="4628" width="12.7109375" style="4" customWidth="1"/>
    <col min="4629" max="4864" width="11.42578125" style="4"/>
    <col min="4865" max="4866" width="1.28515625" style="4" customWidth="1"/>
    <col min="4867" max="4867" width="1.5703125" style="4" customWidth="1"/>
    <col min="4868" max="4868" width="20.5703125" style="4" customWidth="1"/>
    <col min="4869" max="4869" width="12.7109375" style="4" customWidth="1"/>
    <col min="4870" max="4870" width="23" style="4" customWidth="1"/>
    <col min="4871" max="4872" width="22.42578125" style="4" customWidth="1"/>
    <col min="4873" max="4873" width="23.140625" style="4" customWidth="1"/>
    <col min="4874" max="4874" width="22.85546875" style="4" customWidth="1"/>
    <col min="4875" max="4875" width="22.5703125" style="4" customWidth="1"/>
    <col min="4876" max="4876" width="19.85546875" style="4" customWidth="1"/>
    <col min="4877" max="4878" width="24.7109375" style="4" customWidth="1"/>
    <col min="4879" max="4879" width="23.28515625" style="4" customWidth="1"/>
    <col min="4880" max="4880" width="3.5703125" style="4" customWidth="1"/>
    <col min="4881" max="4881" width="26.140625" style="4" customWidth="1"/>
    <col min="4882" max="4882" width="28.5703125" style="4" customWidth="1"/>
    <col min="4883" max="4883" width="28.85546875" style="4" customWidth="1"/>
    <col min="4884" max="4884" width="12.7109375" style="4" customWidth="1"/>
    <col min="4885" max="5120" width="11.42578125" style="4"/>
    <col min="5121" max="5122" width="1.28515625" style="4" customWidth="1"/>
    <col min="5123" max="5123" width="1.5703125" style="4" customWidth="1"/>
    <col min="5124" max="5124" width="20.5703125" style="4" customWidth="1"/>
    <col min="5125" max="5125" width="12.7109375" style="4" customWidth="1"/>
    <col min="5126" max="5126" width="23" style="4" customWidth="1"/>
    <col min="5127" max="5128" width="22.42578125" style="4" customWidth="1"/>
    <col min="5129" max="5129" width="23.140625" style="4" customWidth="1"/>
    <col min="5130" max="5130" width="22.85546875" style="4" customWidth="1"/>
    <col min="5131" max="5131" width="22.5703125" style="4" customWidth="1"/>
    <col min="5132" max="5132" width="19.85546875" style="4" customWidth="1"/>
    <col min="5133" max="5134" width="24.7109375" style="4" customWidth="1"/>
    <col min="5135" max="5135" width="23.28515625" style="4" customWidth="1"/>
    <col min="5136" max="5136" width="3.5703125" style="4" customWidth="1"/>
    <col min="5137" max="5137" width="26.140625" style="4" customWidth="1"/>
    <col min="5138" max="5138" width="28.5703125" style="4" customWidth="1"/>
    <col min="5139" max="5139" width="28.85546875" style="4" customWidth="1"/>
    <col min="5140" max="5140" width="12.7109375" style="4" customWidth="1"/>
    <col min="5141" max="5376" width="11.42578125" style="4"/>
    <col min="5377" max="5378" width="1.28515625" style="4" customWidth="1"/>
    <col min="5379" max="5379" width="1.5703125" style="4" customWidth="1"/>
    <col min="5380" max="5380" width="20.5703125" style="4" customWidth="1"/>
    <col min="5381" max="5381" width="12.7109375" style="4" customWidth="1"/>
    <col min="5382" max="5382" width="23" style="4" customWidth="1"/>
    <col min="5383" max="5384" width="22.42578125" style="4" customWidth="1"/>
    <col min="5385" max="5385" width="23.140625" style="4" customWidth="1"/>
    <col min="5386" max="5386" width="22.85546875" style="4" customWidth="1"/>
    <col min="5387" max="5387" width="22.5703125" style="4" customWidth="1"/>
    <col min="5388" max="5388" width="19.85546875" style="4" customWidth="1"/>
    <col min="5389" max="5390" width="24.7109375" style="4" customWidth="1"/>
    <col min="5391" max="5391" width="23.28515625" style="4" customWidth="1"/>
    <col min="5392" max="5392" width="3.5703125" style="4" customWidth="1"/>
    <col min="5393" max="5393" width="26.140625" style="4" customWidth="1"/>
    <col min="5394" max="5394" width="28.5703125" style="4" customWidth="1"/>
    <col min="5395" max="5395" width="28.85546875" style="4" customWidth="1"/>
    <col min="5396" max="5396" width="12.7109375" style="4" customWidth="1"/>
    <col min="5397" max="5632" width="11.42578125" style="4"/>
    <col min="5633" max="5634" width="1.28515625" style="4" customWidth="1"/>
    <col min="5635" max="5635" width="1.5703125" style="4" customWidth="1"/>
    <col min="5636" max="5636" width="20.5703125" style="4" customWidth="1"/>
    <col min="5637" max="5637" width="12.7109375" style="4" customWidth="1"/>
    <col min="5638" max="5638" width="23" style="4" customWidth="1"/>
    <col min="5639" max="5640" width="22.42578125" style="4" customWidth="1"/>
    <col min="5641" max="5641" width="23.140625" style="4" customWidth="1"/>
    <col min="5642" max="5642" width="22.85546875" style="4" customWidth="1"/>
    <col min="5643" max="5643" width="22.5703125" style="4" customWidth="1"/>
    <col min="5644" max="5644" width="19.85546875" style="4" customWidth="1"/>
    <col min="5645" max="5646" width="24.7109375" style="4" customWidth="1"/>
    <col min="5647" max="5647" width="23.28515625" style="4" customWidth="1"/>
    <col min="5648" max="5648" width="3.5703125" style="4" customWidth="1"/>
    <col min="5649" max="5649" width="26.140625" style="4" customWidth="1"/>
    <col min="5650" max="5650" width="28.5703125" style="4" customWidth="1"/>
    <col min="5651" max="5651" width="28.85546875" style="4" customWidth="1"/>
    <col min="5652" max="5652" width="12.7109375" style="4" customWidth="1"/>
    <col min="5653" max="5888" width="11.42578125" style="4"/>
    <col min="5889" max="5890" width="1.28515625" style="4" customWidth="1"/>
    <col min="5891" max="5891" width="1.5703125" style="4" customWidth="1"/>
    <col min="5892" max="5892" width="20.5703125" style="4" customWidth="1"/>
    <col min="5893" max="5893" width="12.7109375" style="4" customWidth="1"/>
    <col min="5894" max="5894" width="23" style="4" customWidth="1"/>
    <col min="5895" max="5896" width="22.42578125" style="4" customWidth="1"/>
    <col min="5897" max="5897" width="23.140625" style="4" customWidth="1"/>
    <col min="5898" max="5898" width="22.85546875" style="4" customWidth="1"/>
    <col min="5899" max="5899" width="22.5703125" style="4" customWidth="1"/>
    <col min="5900" max="5900" width="19.85546875" style="4" customWidth="1"/>
    <col min="5901" max="5902" width="24.7109375" style="4" customWidth="1"/>
    <col min="5903" max="5903" width="23.28515625" style="4" customWidth="1"/>
    <col min="5904" max="5904" width="3.5703125" style="4" customWidth="1"/>
    <col min="5905" max="5905" width="26.140625" style="4" customWidth="1"/>
    <col min="5906" max="5906" width="28.5703125" style="4" customWidth="1"/>
    <col min="5907" max="5907" width="28.85546875" style="4" customWidth="1"/>
    <col min="5908" max="5908" width="12.7109375" style="4" customWidth="1"/>
    <col min="5909" max="6144" width="11.42578125" style="4"/>
    <col min="6145" max="6146" width="1.28515625" style="4" customWidth="1"/>
    <col min="6147" max="6147" width="1.5703125" style="4" customWidth="1"/>
    <col min="6148" max="6148" width="20.5703125" style="4" customWidth="1"/>
    <col min="6149" max="6149" width="12.7109375" style="4" customWidth="1"/>
    <col min="6150" max="6150" width="23" style="4" customWidth="1"/>
    <col min="6151" max="6152" width="22.42578125" style="4" customWidth="1"/>
    <col min="6153" max="6153" width="23.140625" style="4" customWidth="1"/>
    <col min="6154" max="6154" width="22.85546875" style="4" customWidth="1"/>
    <col min="6155" max="6155" width="22.5703125" style="4" customWidth="1"/>
    <col min="6156" max="6156" width="19.85546875" style="4" customWidth="1"/>
    <col min="6157" max="6158" width="24.7109375" style="4" customWidth="1"/>
    <col min="6159" max="6159" width="23.28515625" style="4" customWidth="1"/>
    <col min="6160" max="6160" width="3.5703125" style="4" customWidth="1"/>
    <col min="6161" max="6161" width="26.140625" style="4" customWidth="1"/>
    <col min="6162" max="6162" width="28.5703125" style="4" customWidth="1"/>
    <col min="6163" max="6163" width="28.85546875" style="4" customWidth="1"/>
    <col min="6164" max="6164" width="12.7109375" style="4" customWidth="1"/>
    <col min="6165" max="6400" width="11.42578125" style="4"/>
    <col min="6401" max="6402" width="1.28515625" style="4" customWidth="1"/>
    <col min="6403" max="6403" width="1.5703125" style="4" customWidth="1"/>
    <col min="6404" max="6404" width="20.5703125" style="4" customWidth="1"/>
    <col min="6405" max="6405" width="12.7109375" style="4" customWidth="1"/>
    <col min="6406" max="6406" width="23" style="4" customWidth="1"/>
    <col min="6407" max="6408" width="22.42578125" style="4" customWidth="1"/>
    <col min="6409" max="6409" width="23.140625" style="4" customWidth="1"/>
    <col min="6410" max="6410" width="22.85546875" style="4" customWidth="1"/>
    <col min="6411" max="6411" width="22.5703125" style="4" customWidth="1"/>
    <col min="6412" max="6412" width="19.85546875" style="4" customWidth="1"/>
    <col min="6413" max="6414" width="24.7109375" style="4" customWidth="1"/>
    <col min="6415" max="6415" width="23.28515625" style="4" customWidth="1"/>
    <col min="6416" max="6416" width="3.5703125" style="4" customWidth="1"/>
    <col min="6417" max="6417" width="26.140625" style="4" customWidth="1"/>
    <col min="6418" max="6418" width="28.5703125" style="4" customWidth="1"/>
    <col min="6419" max="6419" width="28.85546875" style="4" customWidth="1"/>
    <col min="6420" max="6420" width="12.7109375" style="4" customWidth="1"/>
    <col min="6421" max="6656" width="11.42578125" style="4"/>
    <col min="6657" max="6658" width="1.28515625" style="4" customWidth="1"/>
    <col min="6659" max="6659" width="1.5703125" style="4" customWidth="1"/>
    <col min="6660" max="6660" width="20.5703125" style="4" customWidth="1"/>
    <col min="6661" max="6661" width="12.7109375" style="4" customWidth="1"/>
    <col min="6662" max="6662" width="23" style="4" customWidth="1"/>
    <col min="6663" max="6664" width="22.42578125" style="4" customWidth="1"/>
    <col min="6665" max="6665" width="23.140625" style="4" customWidth="1"/>
    <col min="6666" max="6666" width="22.85546875" style="4" customWidth="1"/>
    <col min="6667" max="6667" width="22.5703125" style="4" customWidth="1"/>
    <col min="6668" max="6668" width="19.85546875" style="4" customWidth="1"/>
    <col min="6669" max="6670" width="24.7109375" style="4" customWidth="1"/>
    <col min="6671" max="6671" width="23.28515625" style="4" customWidth="1"/>
    <col min="6672" max="6672" width="3.5703125" style="4" customWidth="1"/>
    <col min="6673" max="6673" width="26.140625" style="4" customWidth="1"/>
    <col min="6674" max="6674" width="28.5703125" style="4" customWidth="1"/>
    <col min="6675" max="6675" width="28.85546875" style="4" customWidth="1"/>
    <col min="6676" max="6676" width="12.7109375" style="4" customWidth="1"/>
    <col min="6677" max="6912" width="11.42578125" style="4"/>
    <col min="6913" max="6914" width="1.28515625" style="4" customWidth="1"/>
    <col min="6915" max="6915" width="1.5703125" style="4" customWidth="1"/>
    <col min="6916" max="6916" width="20.5703125" style="4" customWidth="1"/>
    <col min="6917" max="6917" width="12.7109375" style="4" customWidth="1"/>
    <col min="6918" max="6918" width="23" style="4" customWidth="1"/>
    <col min="6919" max="6920" width="22.42578125" style="4" customWidth="1"/>
    <col min="6921" max="6921" width="23.140625" style="4" customWidth="1"/>
    <col min="6922" max="6922" width="22.85546875" style="4" customWidth="1"/>
    <col min="6923" max="6923" width="22.5703125" style="4" customWidth="1"/>
    <col min="6924" max="6924" width="19.85546875" style="4" customWidth="1"/>
    <col min="6925" max="6926" width="24.7109375" style="4" customWidth="1"/>
    <col min="6927" max="6927" width="23.28515625" style="4" customWidth="1"/>
    <col min="6928" max="6928" width="3.5703125" style="4" customWidth="1"/>
    <col min="6929" max="6929" width="26.140625" style="4" customWidth="1"/>
    <col min="6930" max="6930" width="28.5703125" style="4" customWidth="1"/>
    <col min="6931" max="6931" width="28.85546875" style="4" customWidth="1"/>
    <col min="6932" max="6932" width="12.7109375" style="4" customWidth="1"/>
    <col min="6933" max="7168" width="11.42578125" style="4"/>
    <col min="7169" max="7170" width="1.28515625" style="4" customWidth="1"/>
    <col min="7171" max="7171" width="1.5703125" style="4" customWidth="1"/>
    <col min="7172" max="7172" width="20.5703125" style="4" customWidth="1"/>
    <col min="7173" max="7173" width="12.7109375" style="4" customWidth="1"/>
    <col min="7174" max="7174" width="23" style="4" customWidth="1"/>
    <col min="7175" max="7176" width="22.42578125" style="4" customWidth="1"/>
    <col min="7177" max="7177" width="23.140625" style="4" customWidth="1"/>
    <col min="7178" max="7178" width="22.85546875" style="4" customWidth="1"/>
    <col min="7179" max="7179" width="22.5703125" style="4" customWidth="1"/>
    <col min="7180" max="7180" width="19.85546875" style="4" customWidth="1"/>
    <col min="7181" max="7182" width="24.7109375" style="4" customWidth="1"/>
    <col min="7183" max="7183" width="23.28515625" style="4" customWidth="1"/>
    <col min="7184" max="7184" width="3.5703125" style="4" customWidth="1"/>
    <col min="7185" max="7185" width="26.140625" style="4" customWidth="1"/>
    <col min="7186" max="7186" width="28.5703125" style="4" customWidth="1"/>
    <col min="7187" max="7187" width="28.85546875" style="4" customWidth="1"/>
    <col min="7188" max="7188" width="12.7109375" style="4" customWidth="1"/>
    <col min="7189" max="7424" width="11.42578125" style="4"/>
    <col min="7425" max="7426" width="1.28515625" style="4" customWidth="1"/>
    <col min="7427" max="7427" width="1.5703125" style="4" customWidth="1"/>
    <col min="7428" max="7428" width="20.5703125" style="4" customWidth="1"/>
    <col min="7429" max="7429" width="12.7109375" style="4" customWidth="1"/>
    <col min="7430" max="7430" width="23" style="4" customWidth="1"/>
    <col min="7431" max="7432" width="22.42578125" style="4" customWidth="1"/>
    <col min="7433" max="7433" width="23.140625" style="4" customWidth="1"/>
    <col min="7434" max="7434" width="22.85546875" style="4" customWidth="1"/>
    <col min="7435" max="7435" width="22.5703125" style="4" customWidth="1"/>
    <col min="7436" max="7436" width="19.85546875" style="4" customWidth="1"/>
    <col min="7437" max="7438" width="24.7109375" style="4" customWidth="1"/>
    <col min="7439" max="7439" width="23.28515625" style="4" customWidth="1"/>
    <col min="7440" max="7440" width="3.5703125" style="4" customWidth="1"/>
    <col min="7441" max="7441" width="26.140625" style="4" customWidth="1"/>
    <col min="7442" max="7442" width="28.5703125" style="4" customWidth="1"/>
    <col min="7443" max="7443" width="28.85546875" style="4" customWidth="1"/>
    <col min="7444" max="7444" width="12.7109375" style="4" customWidth="1"/>
    <col min="7445" max="7680" width="11.42578125" style="4"/>
    <col min="7681" max="7682" width="1.28515625" style="4" customWidth="1"/>
    <col min="7683" max="7683" width="1.5703125" style="4" customWidth="1"/>
    <col min="7684" max="7684" width="20.5703125" style="4" customWidth="1"/>
    <col min="7685" max="7685" width="12.7109375" style="4" customWidth="1"/>
    <col min="7686" max="7686" width="23" style="4" customWidth="1"/>
    <col min="7687" max="7688" width="22.42578125" style="4" customWidth="1"/>
    <col min="7689" max="7689" width="23.140625" style="4" customWidth="1"/>
    <col min="7690" max="7690" width="22.85546875" style="4" customWidth="1"/>
    <col min="7691" max="7691" width="22.5703125" style="4" customWidth="1"/>
    <col min="7692" max="7692" width="19.85546875" style="4" customWidth="1"/>
    <col min="7693" max="7694" width="24.7109375" style="4" customWidth="1"/>
    <col min="7695" max="7695" width="23.28515625" style="4" customWidth="1"/>
    <col min="7696" max="7696" width="3.5703125" style="4" customWidth="1"/>
    <col min="7697" max="7697" width="26.140625" style="4" customWidth="1"/>
    <col min="7698" max="7698" width="28.5703125" style="4" customWidth="1"/>
    <col min="7699" max="7699" width="28.85546875" style="4" customWidth="1"/>
    <col min="7700" max="7700" width="12.7109375" style="4" customWidth="1"/>
    <col min="7701" max="7936" width="11.42578125" style="4"/>
    <col min="7937" max="7938" width="1.28515625" style="4" customWidth="1"/>
    <col min="7939" max="7939" width="1.5703125" style="4" customWidth="1"/>
    <col min="7940" max="7940" width="20.5703125" style="4" customWidth="1"/>
    <col min="7941" max="7941" width="12.7109375" style="4" customWidth="1"/>
    <col min="7942" max="7942" width="23" style="4" customWidth="1"/>
    <col min="7943" max="7944" width="22.42578125" style="4" customWidth="1"/>
    <col min="7945" max="7945" width="23.140625" style="4" customWidth="1"/>
    <col min="7946" max="7946" width="22.85546875" style="4" customWidth="1"/>
    <col min="7947" max="7947" width="22.5703125" style="4" customWidth="1"/>
    <col min="7948" max="7948" width="19.85546875" style="4" customWidth="1"/>
    <col min="7949" max="7950" width="24.7109375" style="4" customWidth="1"/>
    <col min="7951" max="7951" width="23.28515625" style="4" customWidth="1"/>
    <col min="7952" max="7952" width="3.5703125" style="4" customWidth="1"/>
    <col min="7953" max="7953" width="26.140625" style="4" customWidth="1"/>
    <col min="7954" max="7954" width="28.5703125" style="4" customWidth="1"/>
    <col min="7955" max="7955" width="28.85546875" style="4" customWidth="1"/>
    <col min="7956" max="7956" width="12.7109375" style="4" customWidth="1"/>
    <col min="7957" max="8192" width="11.42578125" style="4"/>
    <col min="8193" max="8194" width="1.28515625" style="4" customWidth="1"/>
    <col min="8195" max="8195" width="1.5703125" style="4" customWidth="1"/>
    <col min="8196" max="8196" width="20.5703125" style="4" customWidth="1"/>
    <col min="8197" max="8197" width="12.7109375" style="4" customWidth="1"/>
    <col min="8198" max="8198" width="23" style="4" customWidth="1"/>
    <col min="8199" max="8200" width="22.42578125" style="4" customWidth="1"/>
    <col min="8201" max="8201" width="23.140625" style="4" customWidth="1"/>
    <col min="8202" max="8202" width="22.85546875" style="4" customWidth="1"/>
    <col min="8203" max="8203" width="22.5703125" style="4" customWidth="1"/>
    <col min="8204" max="8204" width="19.85546875" style="4" customWidth="1"/>
    <col min="8205" max="8206" width="24.7109375" style="4" customWidth="1"/>
    <col min="8207" max="8207" width="23.28515625" style="4" customWidth="1"/>
    <col min="8208" max="8208" width="3.5703125" style="4" customWidth="1"/>
    <col min="8209" max="8209" width="26.140625" style="4" customWidth="1"/>
    <col min="8210" max="8210" width="28.5703125" style="4" customWidth="1"/>
    <col min="8211" max="8211" width="28.85546875" style="4" customWidth="1"/>
    <col min="8212" max="8212" width="12.7109375" style="4" customWidth="1"/>
    <col min="8213" max="8448" width="11.42578125" style="4"/>
    <col min="8449" max="8450" width="1.28515625" style="4" customWidth="1"/>
    <col min="8451" max="8451" width="1.5703125" style="4" customWidth="1"/>
    <col min="8452" max="8452" width="20.5703125" style="4" customWidth="1"/>
    <col min="8453" max="8453" width="12.7109375" style="4" customWidth="1"/>
    <col min="8454" max="8454" width="23" style="4" customWidth="1"/>
    <col min="8455" max="8456" width="22.42578125" style="4" customWidth="1"/>
    <col min="8457" max="8457" width="23.140625" style="4" customWidth="1"/>
    <col min="8458" max="8458" width="22.85546875" style="4" customWidth="1"/>
    <col min="8459" max="8459" width="22.5703125" style="4" customWidth="1"/>
    <col min="8460" max="8460" width="19.85546875" style="4" customWidth="1"/>
    <col min="8461" max="8462" width="24.7109375" style="4" customWidth="1"/>
    <col min="8463" max="8463" width="23.28515625" style="4" customWidth="1"/>
    <col min="8464" max="8464" width="3.5703125" style="4" customWidth="1"/>
    <col min="8465" max="8465" width="26.140625" style="4" customWidth="1"/>
    <col min="8466" max="8466" width="28.5703125" style="4" customWidth="1"/>
    <col min="8467" max="8467" width="28.85546875" style="4" customWidth="1"/>
    <col min="8468" max="8468" width="12.7109375" style="4" customWidth="1"/>
    <col min="8469" max="8704" width="11.42578125" style="4"/>
    <col min="8705" max="8706" width="1.28515625" style="4" customWidth="1"/>
    <col min="8707" max="8707" width="1.5703125" style="4" customWidth="1"/>
    <col min="8708" max="8708" width="20.5703125" style="4" customWidth="1"/>
    <col min="8709" max="8709" width="12.7109375" style="4" customWidth="1"/>
    <col min="8710" max="8710" width="23" style="4" customWidth="1"/>
    <col min="8711" max="8712" width="22.42578125" style="4" customWidth="1"/>
    <col min="8713" max="8713" width="23.140625" style="4" customWidth="1"/>
    <col min="8714" max="8714" width="22.85546875" style="4" customWidth="1"/>
    <col min="8715" max="8715" width="22.5703125" style="4" customWidth="1"/>
    <col min="8716" max="8716" width="19.85546875" style="4" customWidth="1"/>
    <col min="8717" max="8718" width="24.7109375" style="4" customWidth="1"/>
    <col min="8719" max="8719" width="23.28515625" style="4" customWidth="1"/>
    <col min="8720" max="8720" width="3.5703125" style="4" customWidth="1"/>
    <col min="8721" max="8721" width="26.140625" style="4" customWidth="1"/>
    <col min="8722" max="8722" width="28.5703125" style="4" customWidth="1"/>
    <col min="8723" max="8723" width="28.85546875" style="4" customWidth="1"/>
    <col min="8724" max="8724" width="12.7109375" style="4" customWidth="1"/>
    <col min="8725" max="8960" width="11.42578125" style="4"/>
    <col min="8961" max="8962" width="1.28515625" style="4" customWidth="1"/>
    <col min="8963" max="8963" width="1.5703125" style="4" customWidth="1"/>
    <col min="8964" max="8964" width="20.5703125" style="4" customWidth="1"/>
    <col min="8965" max="8965" width="12.7109375" style="4" customWidth="1"/>
    <col min="8966" max="8966" width="23" style="4" customWidth="1"/>
    <col min="8967" max="8968" width="22.42578125" style="4" customWidth="1"/>
    <col min="8969" max="8969" width="23.140625" style="4" customWidth="1"/>
    <col min="8970" max="8970" width="22.85546875" style="4" customWidth="1"/>
    <col min="8971" max="8971" width="22.5703125" style="4" customWidth="1"/>
    <col min="8972" max="8972" width="19.85546875" style="4" customWidth="1"/>
    <col min="8973" max="8974" width="24.7109375" style="4" customWidth="1"/>
    <col min="8975" max="8975" width="23.28515625" style="4" customWidth="1"/>
    <col min="8976" max="8976" width="3.5703125" style="4" customWidth="1"/>
    <col min="8977" max="8977" width="26.140625" style="4" customWidth="1"/>
    <col min="8978" max="8978" width="28.5703125" style="4" customWidth="1"/>
    <col min="8979" max="8979" width="28.85546875" style="4" customWidth="1"/>
    <col min="8980" max="8980" width="12.7109375" style="4" customWidth="1"/>
    <col min="8981" max="9216" width="11.42578125" style="4"/>
    <col min="9217" max="9218" width="1.28515625" style="4" customWidth="1"/>
    <col min="9219" max="9219" width="1.5703125" style="4" customWidth="1"/>
    <col min="9220" max="9220" width="20.5703125" style="4" customWidth="1"/>
    <col min="9221" max="9221" width="12.7109375" style="4" customWidth="1"/>
    <col min="9222" max="9222" width="23" style="4" customWidth="1"/>
    <col min="9223" max="9224" width="22.42578125" style="4" customWidth="1"/>
    <col min="9225" max="9225" width="23.140625" style="4" customWidth="1"/>
    <col min="9226" max="9226" width="22.85546875" style="4" customWidth="1"/>
    <col min="9227" max="9227" width="22.5703125" style="4" customWidth="1"/>
    <col min="9228" max="9228" width="19.85546875" style="4" customWidth="1"/>
    <col min="9229" max="9230" width="24.7109375" style="4" customWidth="1"/>
    <col min="9231" max="9231" width="23.28515625" style="4" customWidth="1"/>
    <col min="9232" max="9232" width="3.5703125" style="4" customWidth="1"/>
    <col min="9233" max="9233" width="26.140625" style="4" customWidth="1"/>
    <col min="9234" max="9234" width="28.5703125" style="4" customWidth="1"/>
    <col min="9235" max="9235" width="28.85546875" style="4" customWidth="1"/>
    <col min="9236" max="9236" width="12.7109375" style="4" customWidth="1"/>
    <col min="9237" max="9472" width="11.42578125" style="4"/>
    <col min="9473" max="9474" width="1.28515625" style="4" customWidth="1"/>
    <col min="9475" max="9475" width="1.5703125" style="4" customWidth="1"/>
    <col min="9476" max="9476" width="20.5703125" style="4" customWidth="1"/>
    <col min="9477" max="9477" width="12.7109375" style="4" customWidth="1"/>
    <col min="9478" max="9478" width="23" style="4" customWidth="1"/>
    <col min="9479" max="9480" width="22.42578125" style="4" customWidth="1"/>
    <col min="9481" max="9481" width="23.140625" style="4" customWidth="1"/>
    <col min="9482" max="9482" width="22.85546875" style="4" customWidth="1"/>
    <col min="9483" max="9483" width="22.5703125" style="4" customWidth="1"/>
    <col min="9484" max="9484" width="19.85546875" style="4" customWidth="1"/>
    <col min="9485" max="9486" width="24.7109375" style="4" customWidth="1"/>
    <col min="9487" max="9487" width="23.28515625" style="4" customWidth="1"/>
    <col min="9488" max="9488" width="3.5703125" style="4" customWidth="1"/>
    <col min="9489" max="9489" width="26.140625" style="4" customWidth="1"/>
    <col min="9490" max="9490" width="28.5703125" style="4" customWidth="1"/>
    <col min="9491" max="9491" width="28.85546875" style="4" customWidth="1"/>
    <col min="9492" max="9492" width="12.7109375" style="4" customWidth="1"/>
    <col min="9493" max="9728" width="11.42578125" style="4"/>
    <col min="9729" max="9730" width="1.28515625" style="4" customWidth="1"/>
    <col min="9731" max="9731" width="1.5703125" style="4" customWidth="1"/>
    <col min="9732" max="9732" width="20.5703125" style="4" customWidth="1"/>
    <col min="9733" max="9733" width="12.7109375" style="4" customWidth="1"/>
    <col min="9734" max="9734" width="23" style="4" customWidth="1"/>
    <col min="9735" max="9736" width="22.42578125" style="4" customWidth="1"/>
    <col min="9737" max="9737" width="23.140625" style="4" customWidth="1"/>
    <col min="9738" max="9738" width="22.85546875" style="4" customWidth="1"/>
    <col min="9739" max="9739" width="22.5703125" style="4" customWidth="1"/>
    <col min="9740" max="9740" width="19.85546875" style="4" customWidth="1"/>
    <col min="9741" max="9742" width="24.7109375" style="4" customWidth="1"/>
    <col min="9743" max="9743" width="23.28515625" style="4" customWidth="1"/>
    <col min="9744" max="9744" width="3.5703125" style="4" customWidth="1"/>
    <col min="9745" max="9745" width="26.140625" style="4" customWidth="1"/>
    <col min="9746" max="9746" width="28.5703125" style="4" customWidth="1"/>
    <col min="9747" max="9747" width="28.85546875" style="4" customWidth="1"/>
    <col min="9748" max="9748" width="12.7109375" style="4" customWidth="1"/>
    <col min="9749" max="9984" width="11.42578125" style="4"/>
    <col min="9985" max="9986" width="1.28515625" style="4" customWidth="1"/>
    <col min="9987" max="9987" width="1.5703125" style="4" customWidth="1"/>
    <col min="9988" max="9988" width="20.5703125" style="4" customWidth="1"/>
    <col min="9989" max="9989" width="12.7109375" style="4" customWidth="1"/>
    <col min="9990" max="9990" width="23" style="4" customWidth="1"/>
    <col min="9991" max="9992" width="22.42578125" style="4" customWidth="1"/>
    <col min="9993" max="9993" width="23.140625" style="4" customWidth="1"/>
    <col min="9994" max="9994" width="22.85546875" style="4" customWidth="1"/>
    <col min="9995" max="9995" width="22.5703125" style="4" customWidth="1"/>
    <col min="9996" max="9996" width="19.85546875" style="4" customWidth="1"/>
    <col min="9997" max="9998" width="24.7109375" style="4" customWidth="1"/>
    <col min="9999" max="9999" width="23.28515625" style="4" customWidth="1"/>
    <col min="10000" max="10000" width="3.5703125" style="4" customWidth="1"/>
    <col min="10001" max="10001" width="26.140625" style="4" customWidth="1"/>
    <col min="10002" max="10002" width="28.5703125" style="4" customWidth="1"/>
    <col min="10003" max="10003" width="28.85546875" style="4" customWidth="1"/>
    <col min="10004" max="10004" width="12.7109375" style="4" customWidth="1"/>
    <col min="10005" max="10240" width="11.42578125" style="4"/>
    <col min="10241" max="10242" width="1.28515625" style="4" customWidth="1"/>
    <col min="10243" max="10243" width="1.5703125" style="4" customWidth="1"/>
    <col min="10244" max="10244" width="20.5703125" style="4" customWidth="1"/>
    <col min="10245" max="10245" width="12.7109375" style="4" customWidth="1"/>
    <col min="10246" max="10246" width="23" style="4" customWidth="1"/>
    <col min="10247" max="10248" width="22.42578125" style="4" customWidth="1"/>
    <col min="10249" max="10249" width="23.140625" style="4" customWidth="1"/>
    <col min="10250" max="10250" width="22.85546875" style="4" customWidth="1"/>
    <col min="10251" max="10251" width="22.5703125" style="4" customWidth="1"/>
    <col min="10252" max="10252" width="19.85546875" style="4" customWidth="1"/>
    <col min="10253" max="10254" width="24.7109375" style="4" customWidth="1"/>
    <col min="10255" max="10255" width="23.28515625" style="4" customWidth="1"/>
    <col min="10256" max="10256" width="3.5703125" style="4" customWidth="1"/>
    <col min="10257" max="10257" width="26.140625" style="4" customWidth="1"/>
    <col min="10258" max="10258" width="28.5703125" style="4" customWidth="1"/>
    <col min="10259" max="10259" width="28.85546875" style="4" customWidth="1"/>
    <col min="10260" max="10260" width="12.7109375" style="4" customWidth="1"/>
    <col min="10261" max="10496" width="11.42578125" style="4"/>
    <col min="10497" max="10498" width="1.28515625" style="4" customWidth="1"/>
    <col min="10499" max="10499" width="1.5703125" style="4" customWidth="1"/>
    <col min="10500" max="10500" width="20.5703125" style="4" customWidth="1"/>
    <col min="10501" max="10501" width="12.7109375" style="4" customWidth="1"/>
    <col min="10502" max="10502" width="23" style="4" customWidth="1"/>
    <col min="10503" max="10504" width="22.42578125" style="4" customWidth="1"/>
    <col min="10505" max="10505" width="23.140625" style="4" customWidth="1"/>
    <col min="10506" max="10506" width="22.85546875" style="4" customWidth="1"/>
    <col min="10507" max="10507" width="22.5703125" style="4" customWidth="1"/>
    <col min="10508" max="10508" width="19.85546875" style="4" customWidth="1"/>
    <col min="10509" max="10510" width="24.7109375" style="4" customWidth="1"/>
    <col min="10511" max="10511" width="23.28515625" style="4" customWidth="1"/>
    <col min="10512" max="10512" width="3.5703125" style="4" customWidth="1"/>
    <col min="10513" max="10513" width="26.140625" style="4" customWidth="1"/>
    <col min="10514" max="10514" width="28.5703125" style="4" customWidth="1"/>
    <col min="10515" max="10515" width="28.85546875" style="4" customWidth="1"/>
    <col min="10516" max="10516" width="12.7109375" style="4" customWidth="1"/>
    <col min="10517" max="10752" width="11.42578125" style="4"/>
    <col min="10753" max="10754" width="1.28515625" style="4" customWidth="1"/>
    <col min="10755" max="10755" width="1.5703125" style="4" customWidth="1"/>
    <col min="10756" max="10756" width="20.5703125" style="4" customWidth="1"/>
    <col min="10757" max="10757" width="12.7109375" style="4" customWidth="1"/>
    <col min="10758" max="10758" width="23" style="4" customWidth="1"/>
    <col min="10759" max="10760" width="22.42578125" style="4" customWidth="1"/>
    <col min="10761" max="10761" width="23.140625" style="4" customWidth="1"/>
    <col min="10762" max="10762" width="22.85546875" style="4" customWidth="1"/>
    <col min="10763" max="10763" width="22.5703125" style="4" customWidth="1"/>
    <col min="10764" max="10764" width="19.85546875" style="4" customWidth="1"/>
    <col min="10765" max="10766" width="24.7109375" style="4" customWidth="1"/>
    <col min="10767" max="10767" width="23.28515625" style="4" customWidth="1"/>
    <col min="10768" max="10768" width="3.5703125" style="4" customWidth="1"/>
    <col min="10769" max="10769" width="26.140625" style="4" customWidth="1"/>
    <col min="10770" max="10770" width="28.5703125" style="4" customWidth="1"/>
    <col min="10771" max="10771" width="28.85546875" style="4" customWidth="1"/>
    <col min="10772" max="10772" width="12.7109375" style="4" customWidth="1"/>
    <col min="10773" max="11008" width="11.42578125" style="4"/>
    <col min="11009" max="11010" width="1.28515625" style="4" customWidth="1"/>
    <col min="11011" max="11011" width="1.5703125" style="4" customWidth="1"/>
    <col min="11012" max="11012" width="20.5703125" style="4" customWidth="1"/>
    <col min="11013" max="11013" width="12.7109375" style="4" customWidth="1"/>
    <col min="11014" max="11014" width="23" style="4" customWidth="1"/>
    <col min="11015" max="11016" width="22.42578125" style="4" customWidth="1"/>
    <col min="11017" max="11017" width="23.140625" style="4" customWidth="1"/>
    <col min="11018" max="11018" width="22.85546875" style="4" customWidth="1"/>
    <col min="11019" max="11019" width="22.5703125" style="4" customWidth="1"/>
    <col min="11020" max="11020" width="19.85546875" style="4" customWidth="1"/>
    <col min="11021" max="11022" width="24.7109375" style="4" customWidth="1"/>
    <col min="11023" max="11023" width="23.28515625" style="4" customWidth="1"/>
    <col min="11024" max="11024" width="3.5703125" style="4" customWidth="1"/>
    <col min="11025" max="11025" width="26.140625" style="4" customWidth="1"/>
    <col min="11026" max="11026" width="28.5703125" style="4" customWidth="1"/>
    <col min="11027" max="11027" width="28.85546875" style="4" customWidth="1"/>
    <col min="11028" max="11028" width="12.7109375" style="4" customWidth="1"/>
    <col min="11029" max="11264" width="11.42578125" style="4"/>
    <col min="11265" max="11266" width="1.28515625" style="4" customWidth="1"/>
    <col min="11267" max="11267" width="1.5703125" style="4" customWidth="1"/>
    <col min="11268" max="11268" width="20.5703125" style="4" customWidth="1"/>
    <col min="11269" max="11269" width="12.7109375" style="4" customWidth="1"/>
    <col min="11270" max="11270" width="23" style="4" customWidth="1"/>
    <col min="11271" max="11272" width="22.42578125" style="4" customWidth="1"/>
    <col min="11273" max="11273" width="23.140625" style="4" customWidth="1"/>
    <col min="11274" max="11274" width="22.85546875" style="4" customWidth="1"/>
    <col min="11275" max="11275" width="22.5703125" style="4" customWidth="1"/>
    <col min="11276" max="11276" width="19.85546875" style="4" customWidth="1"/>
    <col min="11277" max="11278" width="24.7109375" style="4" customWidth="1"/>
    <col min="11279" max="11279" width="23.28515625" style="4" customWidth="1"/>
    <col min="11280" max="11280" width="3.5703125" style="4" customWidth="1"/>
    <col min="11281" max="11281" width="26.140625" style="4" customWidth="1"/>
    <col min="11282" max="11282" width="28.5703125" style="4" customWidth="1"/>
    <col min="11283" max="11283" width="28.85546875" style="4" customWidth="1"/>
    <col min="11284" max="11284" width="12.7109375" style="4" customWidth="1"/>
    <col min="11285" max="11520" width="11.42578125" style="4"/>
    <col min="11521" max="11522" width="1.28515625" style="4" customWidth="1"/>
    <col min="11523" max="11523" width="1.5703125" style="4" customWidth="1"/>
    <col min="11524" max="11524" width="20.5703125" style="4" customWidth="1"/>
    <col min="11525" max="11525" width="12.7109375" style="4" customWidth="1"/>
    <col min="11526" max="11526" width="23" style="4" customWidth="1"/>
    <col min="11527" max="11528" width="22.42578125" style="4" customWidth="1"/>
    <col min="11529" max="11529" width="23.140625" style="4" customWidth="1"/>
    <col min="11530" max="11530" width="22.85546875" style="4" customWidth="1"/>
    <col min="11531" max="11531" width="22.5703125" style="4" customWidth="1"/>
    <col min="11532" max="11532" width="19.85546875" style="4" customWidth="1"/>
    <col min="11533" max="11534" width="24.7109375" style="4" customWidth="1"/>
    <col min="11535" max="11535" width="23.28515625" style="4" customWidth="1"/>
    <col min="11536" max="11536" width="3.5703125" style="4" customWidth="1"/>
    <col min="11537" max="11537" width="26.140625" style="4" customWidth="1"/>
    <col min="11538" max="11538" width="28.5703125" style="4" customWidth="1"/>
    <col min="11539" max="11539" width="28.85546875" style="4" customWidth="1"/>
    <col min="11540" max="11540" width="12.7109375" style="4" customWidth="1"/>
    <col min="11541" max="11776" width="11.42578125" style="4"/>
    <col min="11777" max="11778" width="1.28515625" style="4" customWidth="1"/>
    <col min="11779" max="11779" width="1.5703125" style="4" customWidth="1"/>
    <col min="11780" max="11780" width="20.5703125" style="4" customWidth="1"/>
    <col min="11781" max="11781" width="12.7109375" style="4" customWidth="1"/>
    <col min="11782" max="11782" width="23" style="4" customWidth="1"/>
    <col min="11783" max="11784" width="22.42578125" style="4" customWidth="1"/>
    <col min="11785" max="11785" width="23.140625" style="4" customWidth="1"/>
    <col min="11786" max="11786" width="22.85546875" style="4" customWidth="1"/>
    <col min="11787" max="11787" width="22.5703125" style="4" customWidth="1"/>
    <col min="11788" max="11788" width="19.85546875" style="4" customWidth="1"/>
    <col min="11789" max="11790" width="24.7109375" style="4" customWidth="1"/>
    <col min="11791" max="11791" width="23.28515625" style="4" customWidth="1"/>
    <col min="11792" max="11792" width="3.5703125" style="4" customWidth="1"/>
    <col min="11793" max="11793" width="26.140625" style="4" customWidth="1"/>
    <col min="11794" max="11794" width="28.5703125" style="4" customWidth="1"/>
    <col min="11795" max="11795" width="28.85546875" style="4" customWidth="1"/>
    <col min="11796" max="11796" width="12.7109375" style="4" customWidth="1"/>
    <col min="11797" max="12032" width="11.42578125" style="4"/>
    <col min="12033" max="12034" width="1.28515625" style="4" customWidth="1"/>
    <col min="12035" max="12035" width="1.5703125" style="4" customWidth="1"/>
    <col min="12036" max="12036" width="20.5703125" style="4" customWidth="1"/>
    <col min="12037" max="12037" width="12.7109375" style="4" customWidth="1"/>
    <col min="12038" max="12038" width="23" style="4" customWidth="1"/>
    <col min="12039" max="12040" width="22.42578125" style="4" customWidth="1"/>
    <col min="12041" max="12041" width="23.140625" style="4" customWidth="1"/>
    <col min="12042" max="12042" width="22.85546875" style="4" customWidth="1"/>
    <col min="12043" max="12043" width="22.5703125" style="4" customWidth="1"/>
    <col min="12044" max="12044" width="19.85546875" style="4" customWidth="1"/>
    <col min="12045" max="12046" width="24.7109375" style="4" customWidth="1"/>
    <col min="12047" max="12047" width="23.28515625" style="4" customWidth="1"/>
    <col min="12048" max="12048" width="3.5703125" style="4" customWidth="1"/>
    <col min="12049" max="12049" width="26.140625" style="4" customWidth="1"/>
    <col min="12050" max="12050" width="28.5703125" style="4" customWidth="1"/>
    <col min="12051" max="12051" width="28.85546875" style="4" customWidth="1"/>
    <col min="12052" max="12052" width="12.7109375" style="4" customWidth="1"/>
    <col min="12053" max="12288" width="11.42578125" style="4"/>
    <col min="12289" max="12290" width="1.28515625" style="4" customWidth="1"/>
    <col min="12291" max="12291" width="1.5703125" style="4" customWidth="1"/>
    <col min="12292" max="12292" width="20.5703125" style="4" customWidth="1"/>
    <col min="12293" max="12293" width="12.7109375" style="4" customWidth="1"/>
    <col min="12294" max="12294" width="23" style="4" customWidth="1"/>
    <col min="12295" max="12296" width="22.42578125" style="4" customWidth="1"/>
    <col min="12297" max="12297" width="23.140625" style="4" customWidth="1"/>
    <col min="12298" max="12298" width="22.85546875" style="4" customWidth="1"/>
    <col min="12299" max="12299" width="22.5703125" style="4" customWidth="1"/>
    <col min="12300" max="12300" width="19.85546875" style="4" customWidth="1"/>
    <col min="12301" max="12302" width="24.7109375" style="4" customWidth="1"/>
    <col min="12303" max="12303" width="23.28515625" style="4" customWidth="1"/>
    <col min="12304" max="12304" width="3.5703125" style="4" customWidth="1"/>
    <col min="12305" max="12305" width="26.140625" style="4" customWidth="1"/>
    <col min="12306" max="12306" width="28.5703125" style="4" customWidth="1"/>
    <col min="12307" max="12307" width="28.85546875" style="4" customWidth="1"/>
    <col min="12308" max="12308" width="12.7109375" style="4" customWidth="1"/>
    <col min="12309" max="12544" width="11.42578125" style="4"/>
    <col min="12545" max="12546" width="1.28515625" style="4" customWidth="1"/>
    <col min="12547" max="12547" width="1.5703125" style="4" customWidth="1"/>
    <col min="12548" max="12548" width="20.5703125" style="4" customWidth="1"/>
    <col min="12549" max="12549" width="12.7109375" style="4" customWidth="1"/>
    <col min="12550" max="12550" width="23" style="4" customWidth="1"/>
    <col min="12551" max="12552" width="22.42578125" style="4" customWidth="1"/>
    <col min="12553" max="12553" width="23.140625" style="4" customWidth="1"/>
    <col min="12554" max="12554" width="22.85546875" style="4" customWidth="1"/>
    <col min="12555" max="12555" width="22.5703125" style="4" customWidth="1"/>
    <col min="12556" max="12556" width="19.85546875" style="4" customWidth="1"/>
    <col min="12557" max="12558" width="24.7109375" style="4" customWidth="1"/>
    <col min="12559" max="12559" width="23.28515625" style="4" customWidth="1"/>
    <col min="12560" max="12560" width="3.5703125" style="4" customWidth="1"/>
    <col min="12561" max="12561" width="26.140625" style="4" customWidth="1"/>
    <col min="12562" max="12562" width="28.5703125" style="4" customWidth="1"/>
    <col min="12563" max="12563" width="28.85546875" style="4" customWidth="1"/>
    <col min="12564" max="12564" width="12.7109375" style="4" customWidth="1"/>
    <col min="12565" max="12800" width="11.42578125" style="4"/>
    <col min="12801" max="12802" width="1.28515625" style="4" customWidth="1"/>
    <col min="12803" max="12803" width="1.5703125" style="4" customWidth="1"/>
    <col min="12804" max="12804" width="20.5703125" style="4" customWidth="1"/>
    <col min="12805" max="12805" width="12.7109375" style="4" customWidth="1"/>
    <col min="12806" max="12806" width="23" style="4" customWidth="1"/>
    <col min="12807" max="12808" width="22.42578125" style="4" customWidth="1"/>
    <col min="12809" max="12809" width="23.140625" style="4" customWidth="1"/>
    <col min="12810" max="12810" width="22.85546875" style="4" customWidth="1"/>
    <col min="12811" max="12811" width="22.5703125" style="4" customWidth="1"/>
    <col min="12812" max="12812" width="19.85546875" style="4" customWidth="1"/>
    <col min="12813" max="12814" width="24.7109375" style="4" customWidth="1"/>
    <col min="12815" max="12815" width="23.28515625" style="4" customWidth="1"/>
    <col min="12816" max="12816" width="3.5703125" style="4" customWidth="1"/>
    <col min="12817" max="12817" width="26.140625" style="4" customWidth="1"/>
    <col min="12818" max="12818" width="28.5703125" style="4" customWidth="1"/>
    <col min="12819" max="12819" width="28.85546875" style="4" customWidth="1"/>
    <col min="12820" max="12820" width="12.7109375" style="4" customWidth="1"/>
    <col min="12821" max="13056" width="11.42578125" style="4"/>
    <col min="13057" max="13058" width="1.28515625" style="4" customWidth="1"/>
    <col min="13059" max="13059" width="1.5703125" style="4" customWidth="1"/>
    <col min="13060" max="13060" width="20.5703125" style="4" customWidth="1"/>
    <col min="13061" max="13061" width="12.7109375" style="4" customWidth="1"/>
    <col min="13062" max="13062" width="23" style="4" customWidth="1"/>
    <col min="13063" max="13064" width="22.42578125" style="4" customWidth="1"/>
    <col min="13065" max="13065" width="23.140625" style="4" customWidth="1"/>
    <col min="13066" max="13066" width="22.85546875" style="4" customWidth="1"/>
    <col min="13067" max="13067" width="22.5703125" style="4" customWidth="1"/>
    <col min="13068" max="13068" width="19.85546875" style="4" customWidth="1"/>
    <col min="13069" max="13070" width="24.7109375" style="4" customWidth="1"/>
    <col min="13071" max="13071" width="23.28515625" style="4" customWidth="1"/>
    <col min="13072" max="13072" width="3.5703125" style="4" customWidth="1"/>
    <col min="13073" max="13073" width="26.140625" style="4" customWidth="1"/>
    <col min="13074" max="13074" width="28.5703125" style="4" customWidth="1"/>
    <col min="13075" max="13075" width="28.85546875" style="4" customWidth="1"/>
    <col min="13076" max="13076" width="12.7109375" style="4" customWidth="1"/>
    <col min="13077" max="13312" width="11.42578125" style="4"/>
    <col min="13313" max="13314" width="1.28515625" style="4" customWidth="1"/>
    <col min="13315" max="13315" width="1.5703125" style="4" customWidth="1"/>
    <col min="13316" max="13316" width="20.5703125" style="4" customWidth="1"/>
    <col min="13317" max="13317" width="12.7109375" style="4" customWidth="1"/>
    <col min="13318" max="13318" width="23" style="4" customWidth="1"/>
    <col min="13319" max="13320" width="22.42578125" style="4" customWidth="1"/>
    <col min="13321" max="13321" width="23.140625" style="4" customWidth="1"/>
    <col min="13322" max="13322" width="22.85546875" style="4" customWidth="1"/>
    <col min="13323" max="13323" width="22.5703125" style="4" customWidth="1"/>
    <col min="13324" max="13324" width="19.85546875" style="4" customWidth="1"/>
    <col min="13325" max="13326" width="24.7109375" style="4" customWidth="1"/>
    <col min="13327" max="13327" width="23.28515625" style="4" customWidth="1"/>
    <col min="13328" max="13328" width="3.5703125" style="4" customWidth="1"/>
    <col min="13329" max="13329" width="26.140625" style="4" customWidth="1"/>
    <col min="13330" max="13330" width="28.5703125" style="4" customWidth="1"/>
    <col min="13331" max="13331" width="28.85546875" style="4" customWidth="1"/>
    <col min="13332" max="13332" width="12.7109375" style="4" customWidth="1"/>
    <col min="13333" max="13568" width="11.42578125" style="4"/>
    <col min="13569" max="13570" width="1.28515625" style="4" customWidth="1"/>
    <col min="13571" max="13571" width="1.5703125" style="4" customWidth="1"/>
    <col min="13572" max="13572" width="20.5703125" style="4" customWidth="1"/>
    <col min="13573" max="13573" width="12.7109375" style="4" customWidth="1"/>
    <col min="13574" max="13574" width="23" style="4" customWidth="1"/>
    <col min="13575" max="13576" width="22.42578125" style="4" customWidth="1"/>
    <col min="13577" max="13577" width="23.140625" style="4" customWidth="1"/>
    <col min="13578" max="13578" width="22.85546875" style="4" customWidth="1"/>
    <col min="13579" max="13579" width="22.5703125" style="4" customWidth="1"/>
    <col min="13580" max="13580" width="19.85546875" style="4" customWidth="1"/>
    <col min="13581" max="13582" width="24.7109375" style="4" customWidth="1"/>
    <col min="13583" max="13583" width="23.28515625" style="4" customWidth="1"/>
    <col min="13584" max="13584" width="3.5703125" style="4" customWidth="1"/>
    <col min="13585" max="13585" width="26.140625" style="4" customWidth="1"/>
    <col min="13586" max="13586" width="28.5703125" style="4" customWidth="1"/>
    <col min="13587" max="13587" width="28.85546875" style="4" customWidth="1"/>
    <col min="13588" max="13588" width="12.7109375" style="4" customWidth="1"/>
    <col min="13589" max="13824" width="11.42578125" style="4"/>
    <col min="13825" max="13826" width="1.28515625" style="4" customWidth="1"/>
    <col min="13827" max="13827" width="1.5703125" style="4" customWidth="1"/>
    <col min="13828" max="13828" width="20.5703125" style="4" customWidth="1"/>
    <col min="13829" max="13829" width="12.7109375" style="4" customWidth="1"/>
    <col min="13830" max="13830" width="23" style="4" customWidth="1"/>
    <col min="13831" max="13832" width="22.42578125" style="4" customWidth="1"/>
    <col min="13833" max="13833" width="23.140625" style="4" customWidth="1"/>
    <col min="13834" max="13834" width="22.85546875" style="4" customWidth="1"/>
    <col min="13835" max="13835" width="22.5703125" style="4" customWidth="1"/>
    <col min="13836" max="13836" width="19.85546875" style="4" customWidth="1"/>
    <col min="13837" max="13838" width="24.7109375" style="4" customWidth="1"/>
    <col min="13839" max="13839" width="23.28515625" style="4" customWidth="1"/>
    <col min="13840" max="13840" width="3.5703125" style="4" customWidth="1"/>
    <col min="13841" max="13841" width="26.140625" style="4" customWidth="1"/>
    <col min="13842" max="13842" width="28.5703125" style="4" customWidth="1"/>
    <col min="13843" max="13843" width="28.85546875" style="4" customWidth="1"/>
    <col min="13844" max="13844" width="12.7109375" style="4" customWidth="1"/>
    <col min="13845" max="14080" width="11.42578125" style="4"/>
    <col min="14081" max="14082" width="1.28515625" style="4" customWidth="1"/>
    <col min="14083" max="14083" width="1.5703125" style="4" customWidth="1"/>
    <col min="14084" max="14084" width="20.5703125" style="4" customWidth="1"/>
    <col min="14085" max="14085" width="12.7109375" style="4" customWidth="1"/>
    <col min="14086" max="14086" width="23" style="4" customWidth="1"/>
    <col min="14087" max="14088" width="22.42578125" style="4" customWidth="1"/>
    <col min="14089" max="14089" width="23.140625" style="4" customWidth="1"/>
    <col min="14090" max="14090" width="22.85546875" style="4" customWidth="1"/>
    <col min="14091" max="14091" width="22.5703125" style="4" customWidth="1"/>
    <col min="14092" max="14092" width="19.85546875" style="4" customWidth="1"/>
    <col min="14093" max="14094" width="24.7109375" style="4" customWidth="1"/>
    <col min="14095" max="14095" width="23.28515625" style="4" customWidth="1"/>
    <col min="14096" max="14096" width="3.5703125" style="4" customWidth="1"/>
    <col min="14097" max="14097" width="26.140625" style="4" customWidth="1"/>
    <col min="14098" max="14098" width="28.5703125" style="4" customWidth="1"/>
    <col min="14099" max="14099" width="28.85546875" style="4" customWidth="1"/>
    <col min="14100" max="14100" width="12.7109375" style="4" customWidth="1"/>
    <col min="14101" max="14336" width="11.42578125" style="4"/>
    <col min="14337" max="14338" width="1.28515625" style="4" customWidth="1"/>
    <col min="14339" max="14339" width="1.5703125" style="4" customWidth="1"/>
    <col min="14340" max="14340" width="20.5703125" style="4" customWidth="1"/>
    <col min="14341" max="14341" width="12.7109375" style="4" customWidth="1"/>
    <col min="14342" max="14342" width="23" style="4" customWidth="1"/>
    <col min="14343" max="14344" width="22.42578125" style="4" customWidth="1"/>
    <col min="14345" max="14345" width="23.140625" style="4" customWidth="1"/>
    <col min="14346" max="14346" width="22.85546875" style="4" customWidth="1"/>
    <col min="14347" max="14347" width="22.5703125" style="4" customWidth="1"/>
    <col min="14348" max="14348" width="19.85546875" style="4" customWidth="1"/>
    <col min="14349" max="14350" width="24.7109375" style="4" customWidth="1"/>
    <col min="14351" max="14351" width="23.28515625" style="4" customWidth="1"/>
    <col min="14352" max="14352" width="3.5703125" style="4" customWidth="1"/>
    <col min="14353" max="14353" width="26.140625" style="4" customWidth="1"/>
    <col min="14354" max="14354" width="28.5703125" style="4" customWidth="1"/>
    <col min="14355" max="14355" width="28.85546875" style="4" customWidth="1"/>
    <col min="14356" max="14356" width="12.7109375" style="4" customWidth="1"/>
    <col min="14357" max="14592" width="11.42578125" style="4"/>
    <col min="14593" max="14594" width="1.28515625" style="4" customWidth="1"/>
    <col min="14595" max="14595" width="1.5703125" style="4" customWidth="1"/>
    <col min="14596" max="14596" width="20.5703125" style="4" customWidth="1"/>
    <col min="14597" max="14597" width="12.7109375" style="4" customWidth="1"/>
    <col min="14598" max="14598" width="23" style="4" customWidth="1"/>
    <col min="14599" max="14600" width="22.42578125" style="4" customWidth="1"/>
    <col min="14601" max="14601" width="23.140625" style="4" customWidth="1"/>
    <col min="14602" max="14602" width="22.85546875" style="4" customWidth="1"/>
    <col min="14603" max="14603" width="22.5703125" style="4" customWidth="1"/>
    <col min="14604" max="14604" width="19.85546875" style="4" customWidth="1"/>
    <col min="14605" max="14606" width="24.7109375" style="4" customWidth="1"/>
    <col min="14607" max="14607" width="23.28515625" style="4" customWidth="1"/>
    <col min="14608" max="14608" width="3.5703125" style="4" customWidth="1"/>
    <col min="14609" max="14609" width="26.140625" style="4" customWidth="1"/>
    <col min="14610" max="14610" width="28.5703125" style="4" customWidth="1"/>
    <col min="14611" max="14611" width="28.85546875" style="4" customWidth="1"/>
    <col min="14612" max="14612" width="12.7109375" style="4" customWidth="1"/>
    <col min="14613" max="14848" width="11.42578125" style="4"/>
    <col min="14849" max="14850" width="1.28515625" style="4" customWidth="1"/>
    <col min="14851" max="14851" width="1.5703125" style="4" customWidth="1"/>
    <col min="14852" max="14852" width="20.5703125" style="4" customWidth="1"/>
    <col min="14853" max="14853" width="12.7109375" style="4" customWidth="1"/>
    <col min="14854" max="14854" width="23" style="4" customWidth="1"/>
    <col min="14855" max="14856" width="22.42578125" style="4" customWidth="1"/>
    <col min="14857" max="14857" width="23.140625" style="4" customWidth="1"/>
    <col min="14858" max="14858" width="22.85546875" style="4" customWidth="1"/>
    <col min="14859" max="14859" width="22.5703125" style="4" customWidth="1"/>
    <col min="14860" max="14860" width="19.85546875" style="4" customWidth="1"/>
    <col min="14861" max="14862" width="24.7109375" style="4" customWidth="1"/>
    <col min="14863" max="14863" width="23.28515625" style="4" customWidth="1"/>
    <col min="14864" max="14864" width="3.5703125" style="4" customWidth="1"/>
    <col min="14865" max="14865" width="26.140625" style="4" customWidth="1"/>
    <col min="14866" max="14866" width="28.5703125" style="4" customWidth="1"/>
    <col min="14867" max="14867" width="28.85546875" style="4" customWidth="1"/>
    <col min="14868" max="14868" width="12.7109375" style="4" customWidth="1"/>
    <col min="14869" max="15104" width="11.42578125" style="4"/>
    <col min="15105" max="15106" width="1.28515625" style="4" customWidth="1"/>
    <col min="15107" max="15107" width="1.5703125" style="4" customWidth="1"/>
    <col min="15108" max="15108" width="20.5703125" style="4" customWidth="1"/>
    <col min="15109" max="15109" width="12.7109375" style="4" customWidth="1"/>
    <col min="15110" max="15110" width="23" style="4" customWidth="1"/>
    <col min="15111" max="15112" width="22.42578125" style="4" customWidth="1"/>
    <col min="15113" max="15113" width="23.140625" style="4" customWidth="1"/>
    <col min="15114" max="15114" width="22.85546875" style="4" customWidth="1"/>
    <col min="15115" max="15115" width="22.5703125" style="4" customWidth="1"/>
    <col min="15116" max="15116" width="19.85546875" style="4" customWidth="1"/>
    <col min="15117" max="15118" width="24.7109375" style="4" customWidth="1"/>
    <col min="15119" max="15119" width="23.28515625" style="4" customWidth="1"/>
    <col min="15120" max="15120" width="3.5703125" style="4" customWidth="1"/>
    <col min="15121" max="15121" width="26.140625" style="4" customWidth="1"/>
    <col min="15122" max="15122" width="28.5703125" style="4" customWidth="1"/>
    <col min="15123" max="15123" width="28.85546875" style="4" customWidth="1"/>
    <col min="15124" max="15124" width="12.7109375" style="4" customWidth="1"/>
    <col min="15125" max="15360" width="11.42578125" style="4"/>
    <col min="15361" max="15362" width="1.28515625" style="4" customWidth="1"/>
    <col min="15363" max="15363" width="1.5703125" style="4" customWidth="1"/>
    <col min="15364" max="15364" width="20.5703125" style="4" customWidth="1"/>
    <col min="15365" max="15365" width="12.7109375" style="4" customWidth="1"/>
    <col min="15366" max="15366" width="23" style="4" customWidth="1"/>
    <col min="15367" max="15368" width="22.42578125" style="4" customWidth="1"/>
    <col min="15369" max="15369" width="23.140625" style="4" customWidth="1"/>
    <col min="15370" max="15370" width="22.85546875" style="4" customWidth="1"/>
    <col min="15371" max="15371" width="22.5703125" style="4" customWidth="1"/>
    <col min="15372" max="15372" width="19.85546875" style="4" customWidth="1"/>
    <col min="15373" max="15374" width="24.7109375" style="4" customWidth="1"/>
    <col min="15375" max="15375" width="23.28515625" style="4" customWidth="1"/>
    <col min="15376" max="15376" width="3.5703125" style="4" customWidth="1"/>
    <col min="15377" max="15377" width="26.140625" style="4" customWidth="1"/>
    <col min="15378" max="15378" width="28.5703125" style="4" customWidth="1"/>
    <col min="15379" max="15379" width="28.85546875" style="4" customWidth="1"/>
    <col min="15380" max="15380" width="12.7109375" style="4" customWidth="1"/>
    <col min="15381" max="15616" width="11.42578125" style="4"/>
    <col min="15617" max="15618" width="1.28515625" style="4" customWidth="1"/>
    <col min="15619" max="15619" width="1.5703125" style="4" customWidth="1"/>
    <col min="15620" max="15620" width="20.5703125" style="4" customWidth="1"/>
    <col min="15621" max="15621" width="12.7109375" style="4" customWidth="1"/>
    <col min="15622" max="15622" width="23" style="4" customWidth="1"/>
    <col min="15623" max="15624" width="22.42578125" style="4" customWidth="1"/>
    <col min="15625" max="15625" width="23.140625" style="4" customWidth="1"/>
    <col min="15626" max="15626" width="22.85546875" style="4" customWidth="1"/>
    <col min="15627" max="15627" width="22.5703125" style="4" customWidth="1"/>
    <col min="15628" max="15628" width="19.85546875" style="4" customWidth="1"/>
    <col min="15629" max="15630" width="24.7109375" style="4" customWidth="1"/>
    <col min="15631" max="15631" width="23.28515625" style="4" customWidth="1"/>
    <col min="15632" max="15632" width="3.5703125" style="4" customWidth="1"/>
    <col min="15633" max="15633" width="26.140625" style="4" customWidth="1"/>
    <col min="15634" max="15634" width="28.5703125" style="4" customWidth="1"/>
    <col min="15635" max="15635" width="28.85546875" style="4" customWidth="1"/>
    <col min="15636" max="15636" width="12.7109375" style="4" customWidth="1"/>
    <col min="15637" max="15872" width="11.42578125" style="4"/>
    <col min="15873" max="15874" width="1.28515625" style="4" customWidth="1"/>
    <col min="15875" max="15875" width="1.5703125" style="4" customWidth="1"/>
    <col min="15876" max="15876" width="20.5703125" style="4" customWidth="1"/>
    <col min="15877" max="15877" width="12.7109375" style="4" customWidth="1"/>
    <col min="15878" max="15878" width="23" style="4" customWidth="1"/>
    <col min="15879" max="15880" width="22.42578125" style="4" customWidth="1"/>
    <col min="15881" max="15881" width="23.140625" style="4" customWidth="1"/>
    <col min="15882" max="15882" width="22.85546875" style="4" customWidth="1"/>
    <col min="15883" max="15883" width="22.5703125" style="4" customWidth="1"/>
    <col min="15884" max="15884" width="19.85546875" style="4" customWidth="1"/>
    <col min="15885" max="15886" width="24.7109375" style="4" customWidth="1"/>
    <col min="15887" max="15887" width="23.28515625" style="4" customWidth="1"/>
    <col min="15888" max="15888" width="3.5703125" style="4" customWidth="1"/>
    <col min="15889" max="15889" width="26.140625" style="4" customWidth="1"/>
    <col min="15890" max="15890" width="28.5703125" style="4" customWidth="1"/>
    <col min="15891" max="15891" width="28.85546875" style="4" customWidth="1"/>
    <col min="15892" max="15892" width="12.7109375" style="4" customWidth="1"/>
    <col min="15893" max="16128" width="11.42578125" style="4"/>
    <col min="16129" max="16130" width="1.28515625" style="4" customWidth="1"/>
    <col min="16131" max="16131" width="1.5703125" style="4" customWidth="1"/>
    <col min="16132" max="16132" width="20.5703125" style="4" customWidth="1"/>
    <col min="16133" max="16133" width="12.7109375" style="4" customWidth="1"/>
    <col min="16134" max="16134" width="23" style="4" customWidth="1"/>
    <col min="16135" max="16136" width="22.42578125" style="4" customWidth="1"/>
    <col min="16137" max="16137" width="23.140625" style="4" customWidth="1"/>
    <col min="16138" max="16138" width="22.85546875" style="4" customWidth="1"/>
    <col min="16139" max="16139" width="22.5703125" style="4" customWidth="1"/>
    <col min="16140" max="16140" width="19.85546875" style="4" customWidth="1"/>
    <col min="16141" max="16142" width="24.7109375" style="4" customWidth="1"/>
    <col min="16143" max="16143" width="23.28515625" style="4" customWidth="1"/>
    <col min="16144" max="16144" width="3.5703125" style="4" customWidth="1"/>
    <col min="16145" max="16145" width="26.140625" style="4" customWidth="1"/>
    <col min="16146" max="16146" width="28.5703125" style="4" customWidth="1"/>
    <col min="16147" max="16147" width="28.85546875" style="4" customWidth="1"/>
    <col min="16148" max="16148" width="12.7109375" style="4" customWidth="1"/>
    <col min="16149" max="16384" width="11.42578125" style="4"/>
  </cols>
  <sheetData>
    <row r="2" spans="2:19" ht="32.25">
      <c r="B2" s="5" t="s">
        <v>0</v>
      </c>
      <c r="C2" s="6"/>
    </row>
    <row r="3" spans="2:19" ht="15.75" thickBot="1"/>
    <row r="4" spans="2:19" ht="9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2:19" ht="30" customHeight="1">
      <c r="B5" s="102" t="s">
        <v>39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11"/>
    </row>
    <row r="6" spans="2:19" ht="15.75" thickBot="1">
      <c r="B6" s="1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11"/>
    </row>
    <row r="7" spans="2:19" ht="35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2:19" ht="32.25" customHeight="1">
      <c r="B8" s="15"/>
      <c r="C8" s="103" t="s">
        <v>34</v>
      </c>
      <c r="D8" s="104"/>
      <c r="E8" s="104"/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6"/>
    </row>
    <row r="9" spans="2:19" ht="26.25" customHeight="1">
      <c r="B9" s="17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 spans="2:19" ht="33" customHeight="1">
      <c r="B10" s="1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11"/>
    </row>
    <row r="11" spans="2:19" ht="23.25">
      <c r="B11" s="10"/>
      <c r="C11" s="79" t="s">
        <v>66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1"/>
    </row>
    <row r="12" spans="2:19" ht="24" thickBot="1">
      <c r="B12" s="10"/>
      <c r="C12" s="79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11"/>
    </row>
    <row r="13" spans="2:19" ht="26.25" customHeight="1" thickBot="1">
      <c r="B13" s="10"/>
      <c r="C13" s="58"/>
      <c r="D13" s="58"/>
      <c r="E13" s="58"/>
      <c r="F13" s="58"/>
      <c r="G13" s="262" t="s">
        <v>1</v>
      </c>
      <c r="H13" s="263"/>
      <c r="I13" s="263"/>
      <c r="J13" s="263"/>
      <c r="K13" s="264"/>
      <c r="L13" s="225" t="s">
        <v>28</v>
      </c>
      <c r="M13" s="226"/>
      <c r="N13" s="226"/>
      <c r="O13" s="227"/>
      <c r="P13" s="58"/>
      <c r="Q13" s="267" t="s">
        <v>59</v>
      </c>
      <c r="R13" s="268"/>
      <c r="S13" s="11"/>
    </row>
    <row r="14" spans="2:19" ht="35.25" customHeight="1" thickBot="1">
      <c r="B14" s="10"/>
      <c r="C14" s="214" t="s">
        <v>3</v>
      </c>
      <c r="D14" s="173"/>
      <c r="E14" s="23" t="s">
        <v>4</v>
      </c>
      <c r="F14" s="256" t="s">
        <v>27</v>
      </c>
      <c r="G14" s="258" t="s">
        <v>25</v>
      </c>
      <c r="H14" s="271" t="s">
        <v>43</v>
      </c>
      <c r="I14" s="273" t="s">
        <v>5</v>
      </c>
      <c r="J14" s="274"/>
      <c r="K14" s="260" t="s">
        <v>6</v>
      </c>
      <c r="L14" s="218" t="s">
        <v>25</v>
      </c>
      <c r="M14" s="275" t="s">
        <v>5</v>
      </c>
      <c r="N14" s="276"/>
      <c r="O14" s="223" t="s">
        <v>6</v>
      </c>
      <c r="P14" s="58"/>
      <c r="Q14" s="269"/>
      <c r="R14" s="270"/>
      <c r="S14" s="11"/>
    </row>
    <row r="15" spans="2:19" ht="41.25" customHeight="1" thickBot="1">
      <c r="B15" s="10"/>
      <c r="C15" s="215"/>
      <c r="D15" s="174"/>
      <c r="E15" s="25" t="s">
        <v>7</v>
      </c>
      <c r="F15" s="257"/>
      <c r="G15" s="259"/>
      <c r="H15" s="272"/>
      <c r="I15" s="82" t="s">
        <v>8</v>
      </c>
      <c r="J15" s="82" t="s">
        <v>9</v>
      </c>
      <c r="K15" s="261"/>
      <c r="L15" s="219"/>
      <c r="M15" s="83" t="s">
        <v>8</v>
      </c>
      <c r="N15" s="83" t="s">
        <v>9</v>
      </c>
      <c r="O15" s="224"/>
      <c r="P15" s="58"/>
      <c r="Q15" s="27" t="s">
        <v>10</v>
      </c>
      <c r="R15" s="28" t="s">
        <v>11</v>
      </c>
      <c r="S15" s="11"/>
    </row>
    <row r="16" spans="2:19" ht="34.5" customHeight="1">
      <c r="B16" s="10"/>
      <c r="C16" s="253" t="s">
        <v>12</v>
      </c>
      <c r="D16" s="230" t="s">
        <v>13</v>
      </c>
      <c r="E16" s="254">
        <v>4</v>
      </c>
      <c r="F16" s="29"/>
      <c r="G16" s="114"/>
      <c r="H16" s="115"/>
      <c r="I16" s="146"/>
      <c r="J16" s="146"/>
      <c r="K16" s="122"/>
      <c r="L16" s="118"/>
      <c r="M16" s="142"/>
      <c r="N16" s="142"/>
      <c r="O16" s="120"/>
      <c r="P16" s="58"/>
      <c r="Q16" s="148">
        <f>((($Q$44*M16)+($R$44*N16))*(L16/$E$16))+((($Q$44*I16)+($R$44*J16))*(G16/$E$16))</f>
        <v>0</v>
      </c>
      <c r="R16" s="149">
        <f>(G16*K16)*12+(L16*O16)*3</f>
        <v>0</v>
      </c>
      <c r="S16" s="141"/>
    </row>
    <row r="17" spans="2:19" ht="34.5" customHeight="1" thickBot="1">
      <c r="B17" s="10"/>
      <c r="C17" s="229"/>
      <c r="D17" s="231"/>
      <c r="E17" s="255"/>
      <c r="F17" s="31"/>
      <c r="G17" s="116"/>
      <c r="H17" s="117"/>
      <c r="I17" s="147"/>
      <c r="J17" s="147"/>
      <c r="K17" s="123"/>
      <c r="L17" s="119"/>
      <c r="M17" s="143"/>
      <c r="N17" s="143"/>
      <c r="O17" s="121"/>
      <c r="P17" s="58"/>
      <c r="Q17" s="152">
        <f>((($Q$44*M17)+($R$44*N17))*(L17/$E$16))+((($Q$44*I17)+($R$44*J17))*(G17/$E$16))</f>
        <v>0</v>
      </c>
      <c r="R17" s="151">
        <f>(G17*K17)*12+(L17*O17)*3</f>
        <v>0</v>
      </c>
      <c r="S17" s="141"/>
    </row>
    <row r="18" spans="2:19" ht="34.5" customHeight="1" thickBot="1">
      <c r="B18" s="1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90">
        <f>SUM(Q16:Q17)</f>
        <v>0</v>
      </c>
      <c r="R18" s="190">
        <f>SUM(R16:R17)</f>
        <v>0</v>
      </c>
      <c r="S18" s="191">
        <f>Q18+R18</f>
        <v>0</v>
      </c>
    </row>
    <row r="19" spans="2:19" ht="39.75" customHeight="1">
      <c r="B19" s="10"/>
      <c r="C19" s="79" t="s">
        <v>61</v>
      </c>
      <c r="D19" s="84"/>
      <c r="E19" s="84"/>
      <c r="F19" s="84"/>
      <c r="G19" s="84"/>
      <c r="H19" s="84"/>
      <c r="I19" s="58"/>
      <c r="J19" s="58"/>
      <c r="K19" s="58"/>
      <c r="L19" s="84"/>
      <c r="M19" s="84"/>
      <c r="N19" s="84"/>
      <c r="O19" s="84"/>
      <c r="P19" s="58"/>
      <c r="Q19" s="58"/>
      <c r="R19" s="58"/>
      <c r="S19" s="11"/>
    </row>
    <row r="20" spans="2:19" ht="39.75" customHeight="1" thickBot="1">
      <c r="B20" s="10"/>
      <c r="C20" s="79"/>
      <c r="D20" s="84"/>
      <c r="E20" s="84"/>
      <c r="F20" s="84"/>
      <c r="G20" s="84"/>
      <c r="H20" s="84"/>
      <c r="I20" s="58"/>
      <c r="J20" s="58"/>
      <c r="K20" s="58"/>
      <c r="L20" s="84"/>
      <c r="M20" s="84"/>
      <c r="N20" s="84"/>
      <c r="O20" s="84"/>
      <c r="P20" s="58"/>
      <c r="Q20" s="58"/>
      <c r="R20" s="58"/>
      <c r="S20" s="11"/>
    </row>
    <row r="21" spans="2:19" ht="26.25" customHeight="1" thickBot="1">
      <c r="B21" s="10"/>
      <c r="C21" s="58"/>
      <c r="D21" s="58"/>
      <c r="E21" s="58"/>
      <c r="F21" s="58"/>
      <c r="G21" s="262" t="s">
        <v>1</v>
      </c>
      <c r="H21" s="263"/>
      <c r="I21" s="263"/>
      <c r="J21" s="263"/>
      <c r="K21" s="264"/>
      <c r="L21" s="225" t="s">
        <v>28</v>
      </c>
      <c r="M21" s="226"/>
      <c r="N21" s="226"/>
      <c r="O21" s="227"/>
      <c r="P21" s="58"/>
      <c r="Q21" s="210" t="s">
        <v>54</v>
      </c>
      <c r="R21" s="211"/>
      <c r="S21" s="11"/>
    </row>
    <row r="22" spans="2:19" ht="35.25" customHeight="1" thickBot="1">
      <c r="B22" s="10"/>
      <c r="C22" s="214" t="s">
        <v>3</v>
      </c>
      <c r="D22" s="22"/>
      <c r="E22" s="23" t="s">
        <v>4</v>
      </c>
      <c r="F22" s="256" t="s">
        <v>27</v>
      </c>
      <c r="G22" s="258" t="s">
        <v>25</v>
      </c>
      <c r="H22" s="271" t="s">
        <v>43</v>
      </c>
      <c r="I22" s="273" t="s">
        <v>5</v>
      </c>
      <c r="J22" s="274"/>
      <c r="K22" s="260" t="s">
        <v>6</v>
      </c>
      <c r="L22" s="218" t="s">
        <v>25</v>
      </c>
      <c r="M22" s="275" t="s">
        <v>5</v>
      </c>
      <c r="N22" s="276"/>
      <c r="O22" s="223" t="s">
        <v>6</v>
      </c>
      <c r="P22" s="58"/>
      <c r="Q22" s="212"/>
      <c r="R22" s="213"/>
      <c r="S22" s="11"/>
    </row>
    <row r="23" spans="2:19" ht="41.25" customHeight="1" thickBot="1">
      <c r="B23" s="10"/>
      <c r="C23" s="215"/>
      <c r="D23" s="24"/>
      <c r="E23" s="25" t="s">
        <v>7</v>
      </c>
      <c r="F23" s="257"/>
      <c r="G23" s="259"/>
      <c r="H23" s="272"/>
      <c r="I23" s="82" t="s">
        <v>8</v>
      </c>
      <c r="J23" s="82" t="s">
        <v>9</v>
      </c>
      <c r="K23" s="261"/>
      <c r="L23" s="219"/>
      <c r="M23" s="83" t="s">
        <v>8</v>
      </c>
      <c r="N23" s="83" t="s">
        <v>9</v>
      </c>
      <c r="O23" s="224"/>
      <c r="P23" s="58"/>
      <c r="Q23" s="27" t="s">
        <v>10</v>
      </c>
      <c r="R23" s="28" t="s">
        <v>11</v>
      </c>
      <c r="S23" s="11"/>
    </row>
    <row r="24" spans="2:19" ht="34.5" customHeight="1">
      <c r="B24" s="10"/>
      <c r="C24" s="228" t="s">
        <v>12</v>
      </c>
      <c r="D24" s="230" t="s">
        <v>13</v>
      </c>
      <c r="E24" s="254">
        <v>17</v>
      </c>
      <c r="F24" s="29"/>
      <c r="G24" s="110"/>
      <c r="H24" s="111"/>
      <c r="I24" s="142"/>
      <c r="J24" s="142"/>
      <c r="K24" s="120"/>
      <c r="L24" s="118"/>
      <c r="M24" s="142"/>
      <c r="N24" s="142"/>
      <c r="O24" s="120"/>
      <c r="P24" s="58"/>
      <c r="Q24" s="148">
        <f>((($Q$47*M24)+($R$47*N24))*(L24/$E$24))+((($Q$47*I24)+($R$47*J24))*(G24/$E$24))</f>
        <v>0</v>
      </c>
      <c r="R24" s="149">
        <f t="shared" ref="R24:R31" si="0">(G24*K24)*12+(L24*O24)*12</f>
        <v>0</v>
      </c>
      <c r="S24" s="141"/>
    </row>
    <row r="25" spans="2:19" ht="34.5" customHeight="1" thickBot="1">
      <c r="B25" s="10"/>
      <c r="C25" s="253"/>
      <c r="D25" s="231"/>
      <c r="E25" s="255"/>
      <c r="F25" s="31"/>
      <c r="G25" s="112"/>
      <c r="H25" s="113"/>
      <c r="I25" s="143"/>
      <c r="J25" s="143"/>
      <c r="K25" s="121"/>
      <c r="L25" s="119"/>
      <c r="M25" s="143"/>
      <c r="N25" s="143"/>
      <c r="O25" s="121"/>
      <c r="P25" s="58"/>
      <c r="Q25" s="150">
        <f>((($Q$47*M25)+($R$47*N25))*(L25/$E$24))+((($Q$47*I25)+($R$47*J25))*(G25/$E$24))</f>
        <v>0</v>
      </c>
      <c r="R25" s="151">
        <f t="shared" si="0"/>
        <v>0</v>
      </c>
      <c r="S25" s="141"/>
    </row>
    <row r="26" spans="2:19" ht="34.5" customHeight="1">
      <c r="B26" s="10"/>
      <c r="C26" s="253"/>
      <c r="D26" s="230" t="s">
        <v>14</v>
      </c>
      <c r="E26" s="254">
        <v>5</v>
      </c>
      <c r="F26" s="29"/>
      <c r="G26" s="110"/>
      <c r="H26" s="111"/>
      <c r="I26" s="142"/>
      <c r="J26" s="142"/>
      <c r="K26" s="120"/>
      <c r="L26" s="118"/>
      <c r="M26" s="142"/>
      <c r="N26" s="142"/>
      <c r="O26" s="120"/>
      <c r="P26" s="58"/>
      <c r="Q26" s="148">
        <f>((($Q$48*M26)+($R$48*N26))*(L26/$E$26))+((($Q$48*I26)+($R$48*J26))*(G26/$E$26))</f>
        <v>0</v>
      </c>
      <c r="R26" s="149">
        <f t="shared" si="0"/>
        <v>0</v>
      </c>
      <c r="S26" s="141"/>
    </row>
    <row r="27" spans="2:19" ht="34.5" customHeight="1" thickBot="1">
      <c r="B27" s="10"/>
      <c r="C27" s="229"/>
      <c r="D27" s="231"/>
      <c r="E27" s="255"/>
      <c r="F27" s="31"/>
      <c r="G27" s="112"/>
      <c r="H27" s="113"/>
      <c r="I27" s="143"/>
      <c r="J27" s="143"/>
      <c r="K27" s="121"/>
      <c r="L27" s="119"/>
      <c r="M27" s="143"/>
      <c r="N27" s="143"/>
      <c r="O27" s="121"/>
      <c r="P27" s="58"/>
      <c r="Q27" s="152">
        <f>((($Q$48*M27)+($R$48*N27))*(L27/$E$26))+((($Q$48*I27)+($R$48*J27))*(G27/$E$26))</f>
        <v>0</v>
      </c>
      <c r="R27" s="151">
        <f t="shared" si="0"/>
        <v>0</v>
      </c>
      <c r="S27" s="141"/>
    </row>
    <row r="28" spans="2:19" ht="34.5" customHeight="1">
      <c r="B28" s="10"/>
      <c r="C28" s="253" t="s">
        <v>30</v>
      </c>
      <c r="D28" s="230" t="s">
        <v>14</v>
      </c>
      <c r="E28" s="254">
        <v>8</v>
      </c>
      <c r="F28" s="29"/>
      <c r="G28" s="194"/>
      <c r="H28" s="202"/>
      <c r="I28" s="196"/>
      <c r="J28" s="196"/>
      <c r="K28" s="197"/>
      <c r="L28" s="118"/>
      <c r="M28" s="142"/>
      <c r="N28" s="142"/>
      <c r="O28" s="120"/>
      <c r="P28" s="58"/>
      <c r="Q28" s="148">
        <f>((($Q$49*M28)+($R$49*N28))*(L28/$E$28))+((($Q$49*I28)+($R$49*J28))*(G28/$E$28))</f>
        <v>0</v>
      </c>
      <c r="R28" s="149">
        <f t="shared" si="0"/>
        <v>0</v>
      </c>
      <c r="S28" s="141"/>
    </row>
    <row r="29" spans="2:19" ht="34.5" customHeight="1" thickBot="1">
      <c r="B29" s="10"/>
      <c r="C29" s="229"/>
      <c r="D29" s="231"/>
      <c r="E29" s="255"/>
      <c r="F29" s="31"/>
      <c r="G29" s="198"/>
      <c r="H29" s="203"/>
      <c r="I29" s="200"/>
      <c r="J29" s="200"/>
      <c r="K29" s="201"/>
      <c r="L29" s="119"/>
      <c r="M29" s="143"/>
      <c r="N29" s="143"/>
      <c r="O29" s="121"/>
      <c r="P29" s="58"/>
      <c r="Q29" s="152">
        <f>((($Q$49*M29)+($R$49*N29))*(L29/$E$28))+((($Q$49*I29)+($R$49*J29))*(G29/$E$28))</f>
        <v>0</v>
      </c>
      <c r="R29" s="151">
        <f t="shared" si="0"/>
        <v>0</v>
      </c>
      <c r="S29" s="141"/>
    </row>
    <row r="30" spans="2:19" ht="34.5" customHeight="1">
      <c r="B30" s="10"/>
      <c r="C30" s="253" t="s">
        <v>32</v>
      </c>
      <c r="D30" s="230" t="s">
        <v>14</v>
      </c>
      <c r="E30" s="254">
        <v>5</v>
      </c>
      <c r="F30" s="29"/>
      <c r="G30" s="194"/>
      <c r="H30" s="202"/>
      <c r="I30" s="196"/>
      <c r="J30" s="196"/>
      <c r="K30" s="197"/>
      <c r="L30" s="118"/>
      <c r="M30" s="142"/>
      <c r="N30" s="142"/>
      <c r="O30" s="120"/>
      <c r="P30" s="58"/>
      <c r="Q30" s="148">
        <f>((($Q$50*M30)+($R$50*N30))*(L30/$E$30))+((($Q$50*I30)+($R$50*J30))*(G30/$E$30))</f>
        <v>0</v>
      </c>
      <c r="R30" s="149">
        <f t="shared" si="0"/>
        <v>0</v>
      </c>
      <c r="S30" s="141"/>
    </row>
    <row r="31" spans="2:19" ht="34.5" customHeight="1" thickBot="1">
      <c r="B31" s="10"/>
      <c r="C31" s="229"/>
      <c r="D31" s="231"/>
      <c r="E31" s="255"/>
      <c r="F31" s="31"/>
      <c r="G31" s="198"/>
      <c r="H31" s="203"/>
      <c r="I31" s="200"/>
      <c r="J31" s="200"/>
      <c r="K31" s="201"/>
      <c r="L31" s="119"/>
      <c r="M31" s="143"/>
      <c r="N31" s="143"/>
      <c r="O31" s="121"/>
      <c r="P31" s="58"/>
      <c r="Q31" s="152">
        <f>((($Q$50*M31)+($R$50*N31))*(L31/$E$30))+((($Q$50*I31)+($R$50*J31))*(G31/$E$30))</f>
        <v>0</v>
      </c>
      <c r="R31" s="151">
        <f t="shared" si="0"/>
        <v>0</v>
      </c>
      <c r="S31" s="141"/>
    </row>
    <row r="32" spans="2:19" ht="43.5" customHeight="1" thickBot="1">
      <c r="B32" s="1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90">
        <f>SUM(Q24:Q31)</f>
        <v>0</v>
      </c>
      <c r="R32" s="190">
        <f>SUM(R24:R31)</f>
        <v>0</v>
      </c>
      <c r="S32" s="191">
        <f>Q32+R32</f>
        <v>0</v>
      </c>
    </row>
    <row r="33" spans="2:19" ht="43.5" customHeight="1" thickBot="1">
      <c r="B33" s="1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/>
      <c r="R33"/>
      <c r="S33" s="187"/>
    </row>
    <row r="34" spans="2:19" ht="43.5" customHeight="1" thickBot="1">
      <c r="B34" s="1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188" t="s">
        <v>55</v>
      </c>
      <c r="Q34" s="34">
        <f>+Q18+Q32*8</f>
        <v>0</v>
      </c>
      <c r="R34" s="34">
        <f>+R18+R32*8</f>
        <v>0</v>
      </c>
      <c r="S34" s="185">
        <f>+S18+S32*8</f>
        <v>0</v>
      </c>
    </row>
    <row r="35" spans="2:19" ht="22.5" customHeight="1">
      <c r="B35" s="10"/>
      <c r="C35" s="241" t="s">
        <v>37</v>
      </c>
      <c r="D35" s="241"/>
      <c r="E35" s="241"/>
      <c r="F35" s="241"/>
      <c r="G35" s="241"/>
      <c r="H35" s="106"/>
      <c r="I35" s="106"/>
      <c r="J35" s="106"/>
      <c r="K35" s="106"/>
      <c r="L35" s="106"/>
      <c r="M35" s="106"/>
      <c r="N35" s="106"/>
      <c r="O35" s="106"/>
      <c r="P35" s="58"/>
      <c r="Q35" s="58"/>
      <c r="R35" s="58"/>
      <c r="S35" s="11"/>
    </row>
    <row r="36" spans="2:19" ht="21" customHeight="1">
      <c r="B36" s="10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07" t="s">
        <v>26</v>
      </c>
      <c r="R36" s="138">
        <f>SUM(G24:G31,L24:L31)</f>
        <v>0</v>
      </c>
      <c r="S36" s="11"/>
    </row>
    <row r="37" spans="2:19" ht="21" customHeight="1">
      <c r="B37" s="10"/>
      <c r="C37" s="108" t="s">
        <v>15</v>
      </c>
      <c r="D37" s="108"/>
      <c r="E37" s="101"/>
      <c r="F37" s="108"/>
      <c r="G37" s="10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11"/>
    </row>
    <row r="38" spans="2:19" ht="21" customHeight="1">
      <c r="B38" s="10"/>
      <c r="C38" s="108"/>
      <c r="D38" s="108"/>
      <c r="E38" s="3"/>
      <c r="F38" s="108"/>
      <c r="G38" s="10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11"/>
    </row>
    <row r="39" spans="2:19" ht="30" customHeight="1">
      <c r="B39" s="10"/>
      <c r="C39" s="246" t="s">
        <v>16</v>
      </c>
      <c r="D39" s="246"/>
      <c r="E39" s="242"/>
      <c r="F39" s="284"/>
      <c r="G39" s="285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11"/>
    </row>
    <row r="40" spans="2:19" ht="19.5" thickBot="1">
      <c r="B40" s="35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8"/>
    </row>
    <row r="41" spans="2:19" ht="6" customHeight="1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</row>
    <row r="42" spans="2:19" ht="12.75" customHeight="1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</row>
    <row r="43" spans="2:19" ht="41.25" customHeight="1">
      <c r="B43" s="6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206" t="s">
        <v>56</v>
      </c>
      <c r="O43" s="75" t="s">
        <v>3</v>
      </c>
      <c r="P43" s="76" t="s">
        <v>18</v>
      </c>
      <c r="Q43" s="75" t="s">
        <v>8</v>
      </c>
      <c r="R43" s="75" t="s">
        <v>9</v>
      </c>
      <c r="S43" s="75" t="s">
        <v>19</v>
      </c>
    </row>
    <row r="44" spans="2:19" ht="32.1" customHeight="1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O44" s="172" t="s">
        <v>12</v>
      </c>
      <c r="P44" s="75" t="s">
        <v>13</v>
      </c>
      <c r="Q44" s="136">
        <v>822</v>
      </c>
      <c r="R44" s="136">
        <v>10</v>
      </c>
      <c r="S44" s="137">
        <f>SUM(Q44:R44)</f>
        <v>832</v>
      </c>
    </row>
    <row r="45" spans="2:19" customFormat="1" ht="32.1" customHeight="1"/>
    <row r="46" spans="2:19" ht="41.25" customHeight="1">
      <c r="B46" s="6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206" t="s">
        <v>62</v>
      </c>
      <c r="O46" s="75" t="s">
        <v>3</v>
      </c>
      <c r="P46" s="76" t="s">
        <v>18</v>
      </c>
      <c r="Q46" s="75" t="s">
        <v>8</v>
      </c>
      <c r="R46" s="75" t="s">
        <v>9</v>
      </c>
      <c r="S46" s="75" t="s">
        <v>19</v>
      </c>
    </row>
    <row r="47" spans="2:19" ht="32.2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O47" s="265" t="s">
        <v>12</v>
      </c>
      <c r="P47" s="125" t="s">
        <v>13</v>
      </c>
      <c r="Q47" s="134">
        <v>20945</v>
      </c>
      <c r="R47" s="134">
        <v>50</v>
      </c>
      <c r="S47" s="135">
        <f>SUM(Q47:R47)</f>
        <v>20995</v>
      </c>
    </row>
    <row r="48" spans="2:19" ht="32.25" customHeight="1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O48" s="266"/>
      <c r="P48" s="73" t="s">
        <v>14</v>
      </c>
      <c r="Q48" s="136">
        <v>4020.5</v>
      </c>
      <c r="R48" s="136">
        <v>17</v>
      </c>
      <c r="S48" s="135">
        <f t="shared" ref="S48:S50" si="1">SUM(Q48:R48)</f>
        <v>4037.5</v>
      </c>
    </row>
    <row r="49" spans="1:27" ht="32.25" customHeight="1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O49" s="133" t="s">
        <v>30</v>
      </c>
      <c r="P49" s="73" t="s">
        <v>14</v>
      </c>
      <c r="Q49" s="136">
        <v>6443</v>
      </c>
      <c r="R49" s="136">
        <v>17</v>
      </c>
      <c r="S49" s="137">
        <f t="shared" si="1"/>
        <v>6460</v>
      </c>
    </row>
    <row r="50" spans="1:27" ht="32.25" customHeight="1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O50" s="128" t="s">
        <v>32</v>
      </c>
      <c r="P50" s="73" t="s">
        <v>14</v>
      </c>
      <c r="Q50" s="136">
        <v>4021.5</v>
      </c>
      <c r="R50" s="136">
        <v>16</v>
      </c>
      <c r="S50" s="137">
        <f t="shared" si="1"/>
        <v>4037.5</v>
      </c>
    </row>
    <row r="51" spans="1:27" ht="32.25" customHeight="1">
      <c r="N51" s="84"/>
      <c r="O51" s="126"/>
      <c r="P51" s="126"/>
      <c r="Q51" s="137">
        <f>SUM(Q47:Q50)</f>
        <v>35430</v>
      </c>
      <c r="R51" s="137">
        <f>SUM(R47:R50)</f>
        <v>100</v>
      </c>
      <c r="S51" s="137">
        <f>SUM(S47:S50)</f>
        <v>35530</v>
      </c>
    </row>
    <row r="52" spans="1:27" ht="12.75" customHeight="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</row>
    <row r="53" spans="1:27" ht="32.25" customHeight="1">
      <c r="B53" s="5" t="s">
        <v>17</v>
      </c>
    </row>
    <row r="54" spans="1:27" ht="26.25" customHeight="1" thickBot="1">
      <c r="A54" s="58"/>
    </row>
    <row r="55" spans="1:27" ht="27.75" customHeight="1">
      <c r="A55" s="10"/>
      <c r="B55" s="39"/>
      <c r="C55" s="41" t="s">
        <v>20</v>
      </c>
      <c r="D55" s="41"/>
      <c r="E55" s="41"/>
      <c r="F55" s="41"/>
      <c r="G55" s="42"/>
      <c r="H55" s="42"/>
      <c r="I55" s="42"/>
      <c r="J55" s="43"/>
      <c r="K55" s="40"/>
      <c r="L55" s="40"/>
      <c r="M55" s="41"/>
      <c r="N55" s="41"/>
      <c r="O55" s="41"/>
      <c r="P55" s="41"/>
      <c r="Q55" s="41"/>
      <c r="R55" s="41"/>
      <c r="S55" s="85"/>
    </row>
    <row r="56" spans="1:27" ht="25.5" customHeight="1">
      <c r="A56" s="10"/>
      <c r="B56" s="45"/>
      <c r="C56" s="87"/>
      <c r="D56" s="87"/>
      <c r="E56" s="87"/>
      <c r="F56" s="87"/>
      <c r="G56" s="86"/>
      <c r="H56" s="86"/>
      <c r="I56" s="86"/>
      <c r="J56" s="86"/>
      <c r="K56" s="86"/>
      <c r="L56" s="86"/>
      <c r="M56" s="87"/>
      <c r="N56" s="87"/>
      <c r="O56" s="87"/>
      <c r="P56" s="87"/>
      <c r="Q56" s="87"/>
      <c r="R56" s="87"/>
      <c r="S56" s="88"/>
    </row>
    <row r="57" spans="1:27" ht="26.25" customHeight="1">
      <c r="A57" s="10"/>
      <c r="B57" s="45"/>
      <c r="C57" s="89" t="str">
        <f>+B5</f>
        <v>Deloppdrag B - Minibusstjenester Asker og Bærum - Vogntype: XXL, XL og L</v>
      </c>
      <c r="D57" s="89"/>
      <c r="E57" s="89"/>
      <c r="F57" s="89"/>
      <c r="G57" s="90"/>
      <c r="H57" s="90"/>
      <c r="I57" s="90"/>
      <c r="J57" s="91"/>
      <c r="K57" s="86"/>
      <c r="L57" s="86"/>
      <c r="M57" s="89"/>
      <c r="N57" s="89"/>
      <c r="O57" s="89"/>
      <c r="P57" s="89"/>
      <c r="Q57" s="89"/>
      <c r="R57" s="89"/>
      <c r="S57" s="92"/>
      <c r="AA57" s="58"/>
    </row>
    <row r="58" spans="1:27" ht="9.75" customHeight="1" thickBot="1">
      <c r="A58" s="10"/>
      <c r="B58" s="47"/>
      <c r="C58" s="49"/>
      <c r="D58" s="50"/>
      <c r="E58" s="50"/>
      <c r="F58" s="50"/>
      <c r="G58" s="51"/>
      <c r="H58" s="51"/>
      <c r="I58" s="51"/>
      <c r="J58" s="52"/>
      <c r="K58" s="48"/>
      <c r="L58" s="48"/>
      <c r="M58" s="49"/>
      <c r="N58" s="49"/>
      <c r="O58" s="49"/>
      <c r="P58" s="49"/>
      <c r="Q58" s="49"/>
      <c r="R58" s="49"/>
      <c r="S58" s="93"/>
    </row>
    <row r="59" spans="1:27" ht="11.25" customHeight="1">
      <c r="A59" s="10"/>
      <c r="B59" s="10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11"/>
    </row>
    <row r="60" spans="1:27" ht="20.25" customHeight="1">
      <c r="A60" s="10"/>
      <c r="B60" s="10"/>
      <c r="C60" s="79" t="s">
        <v>45</v>
      </c>
      <c r="D60" s="94"/>
      <c r="E60" s="94"/>
      <c r="F60" s="94"/>
      <c r="G60" s="94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11"/>
    </row>
    <row r="61" spans="1:27" ht="9" customHeight="1" thickBot="1">
      <c r="A61" s="10"/>
      <c r="B61" s="10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11"/>
    </row>
    <row r="62" spans="1:27" ht="27.75" customHeight="1" thickBot="1">
      <c r="A62" s="10"/>
      <c r="B62" s="10"/>
      <c r="C62" s="247" t="s">
        <v>3</v>
      </c>
      <c r="D62" s="248"/>
      <c r="E62" s="244" t="s">
        <v>27</v>
      </c>
      <c r="F62" s="277" t="s">
        <v>21</v>
      </c>
      <c r="G62" s="278"/>
      <c r="H62" s="279"/>
      <c r="I62" s="61"/>
      <c r="J62" s="58"/>
      <c r="K62" s="58"/>
      <c r="L62" s="58"/>
      <c r="M62" s="58"/>
      <c r="N62" s="58"/>
      <c r="O62" s="58"/>
      <c r="P62" s="58"/>
      <c r="Q62" s="58"/>
      <c r="R62" s="58"/>
      <c r="S62" s="11"/>
    </row>
    <row r="63" spans="1:27" ht="36" customHeight="1" thickBot="1">
      <c r="A63" s="10"/>
      <c r="B63" s="10"/>
      <c r="C63" s="249"/>
      <c r="D63" s="250"/>
      <c r="E63" s="245"/>
      <c r="F63" s="95" t="s">
        <v>33</v>
      </c>
      <c r="G63" s="96" t="s">
        <v>28</v>
      </c>
      <c r="H63" s="54" t="s">
        <v>22</v>
      </c>
      <c r="I63" s="97"/>
      <c r="J63" s="58"/>
      <c r="K63" s="58"/>
      <c r="L63" s="58"/>
      <c r="M63" s="58"/>
      <c r="N63" s="58"/>
      <c r="O63" s="58"/>
      <c r="P63" s="58"/>
      <c r="Q63" s="58"/>
      <c r="R63" s="58"/>
      <c r="S63" s="11"/>
      <c r="W63" s="98"/>
      <c r="X63" s="98"/>
    </row>
    <row r="64" spans="1:27" ht="34.5" customHeight="1">
      <c r="A64" s="10"/>
      <c r="B64" s="10"/>
      <c r="C64" s="236" t="s">
        <v>12</v>
      </c>
      <c r="D64" s="236" t="s">
        <v>13</v>
      </c>
      <c r="E64" s="57"/>
      <c r="F64" s="160"/>
      <c r="G64" s="80"/>
      <c r="H64" s="163"/>
      <c r="I64" s="99"/>
      <c r="J64" s="58"/>
      <c r="K64" s="58"/>
      <c r="L64" s="58"/>
      <c r="M64" s="58"/>
      <c r="N64" s="58"/>
      <c r="O64" s="58"/>
      <c r="P64" s="58"/>
      <c r="Q64" s="58"/>
      <c r="R64" s="58"/>
      <c r="S64" s="11"/>
    </row>
    <row r="65" spans="1:19" ht="34.5" customHeight="1" thickBot="1">
      <c r="A65" s="10"/>
      <c r="B65" s="10"/>
      <c r="C65" s="280"/>
      <c r="D65" s="237"/>
      <c r="E65" s="56"/>
      <c r="F65" s="161"/>
      <c r="G65" s="81"/>
      <c r="H65" s="164"/>
      <c r="I65" s="99"/>
      <c r="J65" s="58"/>
      <c r="K65" s="58"/>
      <c r="L65" s="58"/>
      <c r="M65" s="58"/>
      <c r="N65" s="58"/>
      <c r="O65" s="58"/>
      <c r="P65" s="58"/>
      <c r="Q65" s="58"/>
      <c r="R65" s="58"/>
      <c r="S65" s="11"/>
    </row>
    <row r="66" spans="1:19" ht="34.5" customHeight="1">
      <c r="A66" s="10"/>
      <c r="B66" s="10"/>
      <c r="C66" s="280"/>
      <c r="D66" s="236" t="s">
        <v>14</v>
      </c>
      <c r="E66" s="55"/>
      <c r="F66" s="162"/>
      <c r="G66" s="166"/>
      <c r="H66" s="165"/>
      <c r="I66" s="99"/>
      <c r="J66" s="58"/>
      <c r="K66" s="58"/>
      <c r="L66" s="58"/>
      <c r="M66" s="58"/>
      <c r="N66" s="58"/>
      <c r="O66" s="58"/>
      <c r="P66" s="58"/>
      <c r="Q66" s="58"/>
      <c r="R66" s="58"/>
      <c r="S66" s="11"/>
    </row>
    <row r="67" spans="1:19" ht="34.5" customHeight="1" thickBot="1">
      <c r="A67" s="10"/>
      <c r="B67" s="10"/>
      <c r="C67" s="237"/>
      <c r="D67" s="237"/>
      <c r="E67" s="56"/>
      <c r="F67" s="161"/>
      <c r="G67" s="81"/>
      <c r="H67" s="164"/>
      <c r="I67" s="99"/>
      <c r="J67" s="58"/>
      <c r="K67" s="58"/>
      <c r="L67" s="58"/>
      <c r="M67" s="58"/>
      <c r="N67" s="58"/>
      <c r="O67" s="58"/>
      <c r="P67" s="58"/>
      <c r="Q67" s="58"/>
      <c r="R67" s="58"/>
      <c r="S67" s="11"/>
    </row>
    <row r="68" spans="1:19" ht="34.5" customHeight="1">
      <c r="A68" s="10"/>
      <c r="B68" s="10"/>
      <c r="C68" s="280" t="s">
        <v>30</v>
      </c>
      <c r="D68" s="236" t="s">
        <v>14</v>
      </c>
      <c r="E68" s="57"/>
      <c r="F68" s="192"/>
      <c r="G68" s="80"/>
      <c r="H68" s="163"/>
      <c r="I68" s="99"/>
      <c r="J68" s="58"/>
      <c r="K68" s="58"/>
      <c r="L68" s="58"/>
      <c r="M68" s="58"/>
      <c r="N68" s="58"/>
      <c r="O68" s="58"/>
      <c r="P68" s="58"/>
      <c r="Q68" s="58"/>
      <c r="R68" s="58"/>
      <c r="S68" s="11"/>
    </row>
    <row r="69" spans="1:19" ht="34.5" customHeight="1" thickBot="1">
      <c r="A69" s="10"/>
      <c r="B69" s="10"/>
      <c r="C69" s="237"/>
      <c r="D69" s="237"/>
      <c r="E69" s="56"/>
      <c r="F69" s="193"/>
      <c r="G69" s="81"/>
      <c r="H69" s="164"/>
      <c r="I69" s="99"/>
      <c r="J69" s="58"/>
      <c r="K69" s="58"/>
      <c r="L69" s="58"/>
      <c r="M69" s="58"/>
      <c r="N69" s="58"/>
      <c r="O69" s="58"/>
      <c r="P69" s="58"/>
      <c r="Q69" s="58"/>
      <c r="R69" s="58"/>
      <c r="S69" s="11"/>
    </row>
    <row r="70" spans="1:19" ht="34.5" customHeight="1">
      <c r="A70" s="10"/>
      <c r="B70" s="10"/>
      <c r="C70" s="280" t="s">
        <v>32</v>
      </c>
      <c r="D70" s="236" t="s">
        <v>14</v>
      </c>
      <c r="E70" s="57"/>
      <c r="F70" s="192"/>
      <c r="G70" s="80"/>
      <c r="H70" s="163"/>
      <c r="I70" s="99"/>
      <c r="J70" s="58"/>
      <c r="K70" s="58"/>
      <c r="L70" s="58"/>
      <c r="M70" s="58"/>
      <c r="N70" s="58"/>
      <c r="O70" s="58"/>
      <c r="P70" s="58"/>
      <c r="Q70" s="58"/>
      <c r="R70" s="58"/>
      <c r="S70" s="11"/>
    </row>
    <row r="71" spans="1:19" ht="34.5" customHeight="1" thickBot="1">
      <c r="A71" s="10"/>
      <c r="B71" s="10"/>
      <c r="C71" s="237"/>
      <c r="D71" s="237"/>
      <c r="E71" s="56"/>
      <c r="F71" s="193"/>
      <c r="G71" s="81"/>
      <c r="H71" s="164"/>
      <c r="I71" s="99"/>
      <c r="J71" s="58"/>
      <c r="K71" s="58"/>
      <c r="L71" s="58"/>
      <c r="M71" s="58"/>
      <c r="N71" s="58"/>
      <c r="O71" s="58"/>
      <c r="P71" s="58"/>
      <c r="Q71" s="58"/>
      <c r="R71" s="58"/>
      <c r="S71" s="11"/>
    </row>
    <row r="72" spans="1:19" ht="27.75" customHeight="1">
      <c r="A72" s="10"/>
      <c r="B72" s="10"/>
      <c r="C72" s="59" t="s">
        <v>23</v>
      </c>
      <c r="D72" s="60"/>
      <c r="E72" s="60"/>
      <c r="F72" s="60"/>
      <c r="G72" s="61"/>
      <c r="H72" s="61"/>
      <c r="I72" s="61"/>
      <c r="J72" s="61"/>
      <c r="K72" s="58"/>
      <c r="L72" s="58"/>
      <c r="M72" s="58"/>
      <c r="N72" s="58"/>
      <c r="O72" s="58"/>
      <c r="P72" s="58"/>
      <c r="Q72" s="58"/>
      <c r="R72" s="58"/>
      <c r="S72" s="11"/>
    </row>
    <row r="73" spans="1:19" ht="27.75" customHeight="1">
      <c r="A73" s="10"/>
      <c r="B73" s="10"/>
      <c r="C73" s="59"/>
      <c r="D73" s="60"/>
      <c r="E73" s="60"/>
      <c r="F73" s="60"/>
      <c r="G73" s="61"/>
      <c r="H73" s="61"/>
      <c r="I73" s="61"/>
      <c r="J73" s="61"/>
      <c r="K73" s="58"/>
      <c r="L73" s="58"/>
      <c r="M73" s="58"/>
      <c r="N73" s="58"/>
      <c r="O73" s="58"/>
      <c r="P73" s="58"/>
      <c r="Q73" s="58"/>
      <c r="R73" s="58"/>
      <c r="S73" s="11"/>
    </row>
    <row r="74" spans="1:19" ht="27.75" customHeight="1">
      <c r="A74" s="10"/>
      <c r="B74" s="10"/>
      <c r="C74" s="79" t="s">
        <v>46</v>
      </c>
      <c r="D74" s="60"/>
      <c r="E74" s="60"/>
      <c r="F74" s="60"/>
      <c r="G74" s="61"/>
      <c r="H74" s="61"/>
      <c r="I74" s="61"/>
      <c r="J74" s="61"/>
      <c r="K74" s="154"/>
      <c r="L74" s="58"/>
      <c r="M74" s="58"/>
      <c r="N74" s="58"/>
      <c r="O74" s="58"/>
      <c r="P74" s="58"/>
      <c r="Q74" s="58"/>
      <c r="R74" s="58"/>
      <c r="S74" s="11"/>
    </row>
    <row r="75" spans="1:19" ht="9" customHeight="1" thickBot="1">
      <c r="A75" s="10"/>
      <c r="B75" s="10"/>
      <c r="C75" s="59"/>
      <c r="D75" s="60"/>
      <c r="E75" s="60"/>
      <c r="F75" s="60"/>
      <c r="G75" s="61"/>
      <c r="H75" s="61"/>
      <c r="I75" s="61"/>
      <c r="J75" s="61"/>
      <c r="K75" s="154"/>
      <c r="L75" s="58"/>
      <c r="M75" s="58"/>
      <c r="N75" s="58"/>
      <c r="O75" s="58"/>
      <c r="P75" s="58"/>
      <c r="Q75" s="58"/>
      <c r="R75" s="58"/>
      <c r="S75" s="11"/>
    </row>
    <row r="76" spans="1:19" ht="27.75" customHeight="1">
      <c r="A76" s="10"/>
      <c r="B76" s="10"/>
      <c r="C76" s="247" t="s">
        <v>3</v>
      </c>
      <c r="D76" s="248"/>
      <c r="E76" s="281" t="s">
        <v>49</v>
      </c>
      <c r="F76" s="62"/>
      <c r="G76" s="61"/>
      <c r="H76" s="61"/>
      <c r="I76" s="61"/>
      <c r="J76" s="61"/>
      <c r="K76" s="154"/>
      <c r="L76" s="58"/>
      <c r="M76" s="58"/>
      <c r="N76" s="58"/>
      <c r="O76" s="58"/>
      <c r="P76" s="58"/>
      <c r="Q76" s="58"/>
      <c r="R76" s="58"/>
      <c r="S76" s="11"/>
    </row>
    <row r="77" spans="1:19" ht="27.75" customHeight="1" thickBot="1">
      <c r="A77" s="10"/>
      <c r="B77" s="10"/>
      <c r="C77" s="249"/>
      <c r="D77" s="250"/>
      <c r="E77" s="282"/>
      <c r="F77" s="62"/>
      <c r="G77" s="61"/>
      <c r="H77" s="61"/>
      <c r="I77" s="61"/>
      <c r="J77" s="61"/>
      <c r="K77" s="154"/>
      <c r="L77" s="58"/>
      <c r="M77" s="58"/>
      <c r="N77" s="58"/>
      <c r="O77" s="58"/>
      <c r="P77" s="58"/>
      <c r="Q77" s="58"/>
      <c r="R77" s="58"/>
      <c r="S77" s="11"/>
    </row>
    <row r="78" spans="1:19" ht="34.5" customHeight="1" thickBot="1">
      <c r="A78" s="10"/>
      <c r="B78" s="10"/>
      <c r="C78" s="155" t="s">
        <v>12</v>
      </c>
      <c r="D78" s="156"/>
      <c r="E78" s="157"/>
      <c r="F78" s="60"/>
      <c r="G78" s="61"/>
      <c r="H78" s="61"/>
      <c r="I78" s="61"/>
      <c r="J78" s="61"/>
      <c r="K78" s="154"/>
      <c r="L78" s="58"/>
      <c r="M78" s="58"/>
      <c r="N78" s="58"/>
      <c r="O78" s="58"/>
      <c r="P78" s="58"/>
      <c r="Q78" s="58"/>
      <c r="R78" s="58"/>
      <c r="S78" s="11"/>
    </row>
    <row r="79" spans="1:19" ht="34.5" customHeight="1" thickBot="1">
      <c r="A79" s="10"/>
      <c r="B79" s="10"/>
      <c r="C79" s="155" t="s">
        <v>30</v>
      </c>
      <c r="D79" s="156"/>
      <c r="E79" s="158"/>
      <c r="F79" s="60"/>
      <c r="G79" s="61"/>
      <c r="H79" s="61"/>
      <c r="I79" s="61"/>
      <c r="J79" s="61"/>
      <c r="K79" s="154"/>
      <c r="L79" s="58"/>
      <c r="M79" s="58"/>
      <c r="N79" s="58"/>
      <c r="O79" s="58"/>
      <c r="P79" s="58"/>
      <c r="Q79" s="58"/>
      <c r="R79" s="58"/>
      <c r="S79" s="11"/>
    </row>
    <row r="80" spans="1:19" ht="34.5" customHeight="1" thickBot="1">
      <c r="A80" s="10"/>
      <c r="B80" s="10"/>
      <c r="C80" s="155" t="s">
        <v>32</v>
      </c>
      <c r="D80" s="156"/>
      <c r="E80" s="159"/>
      <c r="F80" s="60"/>
      <c r="G80" s="61"/>
      <c r="H80" s="61"/>
      <c r="I80" s="61"/>
      <c r="J80" s="61"/>
      <c r="K80" s="154"/>
      <c r="L80" s="58"/>
      <c r="M80" s="58"/>
      <c r="N80" s="58"/>
      <c r="O80" s="58"/>
      <c r="P80" s="58"/>
      <c r="Q80" s="58"/>
      <c r="R80" s="58"/>
      <c r="S80" s="11"/>
    </row>
    <row r="81" spans="1:19" ht="36" customHeight="1">
      <c r="A81" s="10"/>
      <c r="B81" s="10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11"/>
    </row>
    <row r="82" spans="1:19" ht="36" customHeight="1">
      <c r="A82" s="58"/>
      <c r="B82" s="10"/>
      <c r="C82" s="79" t="s">
        <v>50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11"/>
    </row>
    <row r="83" spans="1:19" ht="27.75" customHeight="1" thickBot="1">
      <c r="A83" s="58"/>
      <c r="B83" s="10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11"/>
    </row>
    <row r="84" spans="1:19" ht="34.5" customHeight="1" thickBot="1">
      <c r="B84" s="10"/>
      <c r="C84" s="58"/>
      <c r="D84" s="58"/>
      <c r="E84" s="58"/>
      <c r="F84" s="58"/>
      <c r="G84" s="262" t="s">
        <v>1</v>
      </c>
      <c r="H84" s="263"/>
      <c r="I84" s="263"/>
      <c r="J84" s="263"/>
      <c r="K84" s="264"/>
      <c r="L84" s="225" t="s">
        <v>28</v>
      </c>
      <c r="M84" s="226"/>
      <c r="N84" s="226"/>
      <c r="O84" s="227"/>
      <c r="P84" s="58"/>
      <c r="Q84" s="210" t="s">
        <v>54</v>
      </c>
      <c r="R84" s="211"/>
      <c r="S84" s="11"/>
    </row>
    <row r="85" spans="1:19" ht="34.5" customHeight="1" thickBot="1">
      <c r="B85" s="10"/>
      <c r="C85" s="214" t="s">
        <v>3</v>
      </c>
      <c r="D85" s="22"/>
      <c r="E85" s="256" t="s">
        <v>47</v>
      </c>
      <c r="F85" s="256" t="s">
        <v>27</v>
      </c>
      <c r="G85" s="258" t="s">
        <v>25</v>
      </c>
      <c r="H85" s="271" t="s">
        <v>43</v>
      </c>
      <c r="I85" s="273" t="s">
        <v>5</v>
      </c>
      <c r="J85" s="274"/>
      <c r="K85" s="260" t="s">
        <v>6</v>
      </c>
      <c r="L85" s="218" t="s">
        <v>25</v>
      </c>
      <c r="M85" s="275" t="s">
        <v>5</v>
      </c>
      <c r="N85" s="276"/>
      <c r="O85" s="223" t="s">
        <v>6</v>
      </c>
      <c r="P85" s="58"/>
      <c r="Q85" s="212"/>
      <c r="R85" s="213"/>
      <c r="S85" s="11"/>
    </row>
    <row r="86" spans="1:19" ht="34.5" customHeight="1" thickBot="1">
      <c r="B86" s="10"/>
      <c r="C86" s="215"/>
      <c r="D86" s="24"/>
      <c r="E86" s="257"/>
      <c r="F86" s="257"/>
      <c r="G86" s="259"/>
      <c r="H86" s="272"/>
      <c r="I86" s="82" t="s">
        <v>8</v>
      </c>
      <c r="J86" s="82" t="s">
        <v>9</v>
      </c>
      <c r="K86" s="261"/>
      <c r="L86" s="219"/>
      <c r="M86" s="83" t="s">
        <v>8</v>
      </c>
      <c r="N86" s="83" t="s">
        <v>9</v>
      </c>
      <c r="O86" s="224"/>
      <c r="P86" s="58"/>
      <c r="Q86" s="27" t="s">
        <v>10</v>
      </c>
      <c r="R86" s="28" t="s">
        <v>11</v>
      </c>
      <c r="S86" s="11"/>
    </row>
    <row r="87" spans="1:19" ht="34.5" customHeight="1">
      <c r="B87" s="10"/>
      <c r="C87" s="253" t="s">
        <v>30</v>
      </c>
      <c r="D87" s="230" t="s">
        <v>13</v>
      </c>
      <c r="E87" s="254">
        <v>3</v>
      </c>
      <c r="F87" s="29"/>
      <c r="G87" s="194"/>
      <c r="H87" s="202"/>
      <c r="I87" s="196"/>
      <c r="J87" s="196"/>
      <c r="K87" s="197"/>
      <c r="L87" s="118"/>
      <c r="M87" s="142"/>
      <c r="N87" s="142"/>
      <c r="O87" s="120"/>
      <c r="P87" s="58"/>
      <c r="Q87" s="148">
        <f>((($Q$96*M87)+($R$96*N87))*(L87/$E$87))+((($Q$96*I87)+($R$96*J87))*(G87/$E$87))</f>
        <v>0</v>
      </c>
      <c r="R87" s="149">
        <f>(G87*K87)*12+(L87*O87)*12</f>
        <v>0</v>
      </c>
      <c r="S87" s="141"/>
    </row>
    <row r="88" spans="1:19" ht="34.5" customHeight="1" thickBot="1">
      <c r="B88" s="10"/>
      <c r="C88" s="229"/>
      <c r="D88" s="231"/>
      <c r="E88" s="255"/>
      <c r="F88" s="31"/>
      <c r="G88" s="198"/>
      <c r="H88" s="203"/>
      <c r="I88" s="200"/>
      <c r="J88" s="200"/>
      <c r="K88" s="201"/>
      <c r="L88" s="119"/>
      <c r="M88" s="143"/>
      <c r="N88" s="143"/>
      <c r="O88" s="121"/>
      <c r="P88" s="58"/>
      <c r="Q88" s="152">
        <f>((($Q$96*M88)+($R$96*N88))*(L88/$E$87))+((($Q$96*I88)+($R$96*J88))*(G88/$E$87))</f>
        <v>0</v>
      </c>
      <c r="R88" s="151">
        <f>(G88*K88)*12+(L88*O88)*12</f>
        <v>0</v>
      </c>
      <c r="S88" s="141"/>
    </row>
    <row r="89" spans="1:19" ht="34.5" customHeight="1">
      <c r="B89" s="10"/>
      <c r="C89" s="253" t="s">
        <v>32</v>
      </c>
      <c r="D89" s="230" t="s">
        <v>13</v>
      </c>
      <c r="E89" s="254">
        <v>3</v>
      </c>
      <c r="F89" s="29"/>
      <c r="G89" s="194"/>
      <c r="H89" s="202"/>
      <c r="I89" s="196"/>
      <c r="J89" s="196"/>
      <c r="K89" s="197"/>
      <c r="L89" s="118"/>
      <c r="M89" s="142"/>
      <c r="N89" s="142"/>
      <c r="O89" s="120"/>
      <c r="P89" s="58"/>
      <c r="Q89" s="148">
        <f>((($Q$97*M89)+($R$97*N89))*(L89/$E$89))+((($Q$97*I89)+($R$97*J89))*(G89/$E$89))</f>
        <v>0</v>
      </c>
      <c r="R89" s="149">
        <f>(G89*K89)*12+(L89*O89)*12</f>
        <v>0</v>
      </c>
      <c r="S89" s="141"/>
    </row>
    <row r="90" spans="1:19" ht="34.5" customHeight="1" thickBot="1">
      <c r="B90" s="10"/>
      <c r="C90" s="229"/>
      <c r="D90" s="231"/>
      <c r="E90" s="255"/>
      <c r="F90" s="31"/>
      <c r="G90" s="198"/>
      <c r="H90" s="203"/>
      <c r="I90" s="200"/>
      <c r="J90" s="200"/>
      <c r="K90" s="201"/>
      <c r="L90" s="119"/>
      <c r="M90" s="143"/>
      <c r="N90" s="143"/>
      <c r="O90" s="121"/>
      <c r="P90" s="58"/>
      <c r="Q90" s="152">
        <f>((($Q$97*M90)+($R$97*N90))*(L90/$E$89))+((($Q$97*I90)+($R$97*J90))*(G90/$E$89))</f>
        <v>0</v>
      </c>
      <c r="R90" s="151">
        <f>(G90*K90)*12+(L90*O90)*12</f>
        <v>0</v>
      </c>
      <c r="S90" s="141"/>
    </row>
    <row r="91" spans="1:19" ht="34.5" customHeight="1" thickBot="1">
      <c r="B91" s="10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33">
        <f>SUM(Q87:Q90)</f>
        <v>0</v>
      </c>
      <c r="R91" s="33">
        <f>SUM(R87:R90)</f>
        <v>0</v>
      </c>
      <c r="S91" s="34">
        <f>Q91+R91</f>
        <v>0</v>
      </c>
    </row>
    <row r="92" spans="1:19">
      <c r="B92" s="10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11"/>
    </row>
    <row r="93" spans="1:19" ht="15.75" thickBot="1">
      <c r="B93" s="35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/>
    </row>
    <row r="94" spans="1:19" ht="27.75" customHeight="1"/>
    <row r="95" spans="1:19" ht="44.25" customHeight="1">
      <c r="O95" s="73" t="s">
        <v>3</v>
      </c>
      <c r="P95" s="74" t="s">
        <v>18</v>
      </c>
      <c r="Q95" s="75" t="s">
        <v>8</v>
      </c>
      <c r="R95" s="75" t="s">
        <v>9</v>
      </c>
      <c r="S95" s="124" t="s">
        <v>19</v>
      </c>
    </row>
    <row r="96" spans="1:19" ht="30.75" customHeight="1">
      <c r="O96" s="167" t="s">
        <v>30</v>
      </c>
      <c r="P96" s="73" t="s">
        <v>13</v>
      </c>
      <c r="Q96" s="136">
        <v>3680</v>
      </c>
      <c r="R96" s="136">
        <v>25</v>
      </c>
      <c r="S96" s="137">
        <f>Q96+R96</f>
        <v>3705</v>
      </c>
    </row>
    <row r="97" spans="1:19" ht="30.75" customHeight="1">
      <c r="B97" s="64"/>
      <c r="O97" s="167" t="s">
        <v>32</v>
      </c>
      <c r="P97" s="73" t="s">
        <v>13</v>
      </c>
      <c r="Q97" s="136">
        <v>3680</v>
      </c>
      <c r="R97" s="136">
        <v>25</v>
      </c>
      <c r="S97" s="137">
        <f>Q97+R97</f>
        <v>3705</v>
      </c>
    </row>
    <row r="98" spans="1:19" ht="30.75" customHeight="1">
      <c r="B98" s="64"/>
      <c r="G98" s="21"/>
      <c r="I98" s="283"/>
      <c r="O98" s="126"/>
      <c r="P98" s="126"/>
      <c r="Q98" s="137">
        <f>SUM(Q96:Q97)</f>
        <v>7360</v>
      </c>
      <c r="R98" s="137">
        <f>SUM(R96:R97)</f>
        <v>50</v>
      </c>
      <c r="S98" s="137">
        <f>SUM(S96:S97)</f>
        <v>7410</v>
      </c>
    </row>
    <row r="99" spans="1:19" ht="15.75">
      <c r="B99" s="64"/>
      <c r="G99" s="21"/>
      <c r="I99" s="283"/>
    </row>
    <row r="100" spans="1:19" ht="15.75">
      <c r="B100" s="64"/>
      <c r="G100" s="21"/>
      <c r="I100" s="171"/>
    </row>
    <row r="101" spans="1:19" ht="32.25">
      <c r="B101" s="5" t="s">
        <v>51</v>
      </c>
      <c r="G101" s="21"/>
      <c r="I101" s="171"/>
    </row>
    <row r="103" spans="1:19" ht="15.75" thickBot="1"/>
    <row r="104" spans="1:19" ht="26.1" customHeight="1">
      <c r="B104" s="39"/>
      <c r="C104" s="41" t="s">
        <v>64</v>
      </c>
      <c r="D104" s="41"/>
      <c r="E104" s="42"/>
      <c r="F104" s="42"/>
      <c r="G104" s="40"/>
      <c r="H104" s="40"/>
      <c r="I104" s="40"/>
      <c r="J104" s="40"/>
      <c r="K104" s="40"/>
      <c r="L104" s="40"/>
      <c r="M104" s="40"/>
      <c r="N104" s="40"/>
      <c r="O104" s="44"/>
    </row>
    <row r="105" spans="1:19" ht="26.1" customHeight="1">
      <c r="B105" s="45"/>
      <c r="C105" s="89" t="s">
        <v>67</v>
      </c>
      <c r="D105" s="89"/>
      <c r="E105" s="90"/>
      <c r="F105" s="90"/>
      <c r="G105" s="86"/>
      <c r="H105" s="86"/>
      <c r="I105" s="86"/>
      <c r="J105" s="86"/>
      <c r="K105" s="86"/>
      <c r="L105" s="86"/>
      <c r="M105" s="86"/>
      <c r="N105" s="86"/>
      <c r="O105" s="46"/>
    </row>
    <row r="106" spans="1:19" ht="26.1" customHeight="1" thickBot="1">
      <c r="B106" s="47"/>
      <c r="C106" s="49"/>
      <c r="D106" s="50"/>
      <c r="E106" s="51"/>
      <c r="F106" s="51"/>
      <c r="G106" s="48"/>
      <c r="H106" s="48"/>
      <c r="I106" s="48"/>
      <c r="J106" s="48"/>
      <c r="K106" s="48"/>
      <c r="L106" s="48"/>
      <c r="M106" s="48"/>
      <c r="N106" s="48"/>
      <c r="O106" s="53"/>
    </row>
    <row r="107" spans="1:19" ht="22.5" customHeight="1" thickBot="1">
      <c r="B107" s="10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11"/>
      <c r="P107" s="58"/>
      <c r="Q107" s="58"/>
      <c r="R107" s="58"/>
    </row>
    <row r="108" spans="1:19" ht="26.1" customHeight="1">
      <c r="B108" s="10"/>
      <c r="C108" s="177" t="s">
        <v>52</v>
      </c>
      <c r="D108" s="238" t="s">
        <v>57</v>
      </c>
      <c r="E108" s="238"/>
      <c r="F108" s="178" t="s">
        <v>19</v>
      </c>
      <c r="G108" s="3"/>
      <c r="H108" s="58"/>
      <c r="I108" s="58"/>
      <c r="J108" s="58"/>
      <c r="K108" s="58"/>
      <c r="L108" s="58"/>
      <c r="M108" s="58"/>
      <c r="N108" s="58"/>
      <c r="O108" s="11"/>
      <c r="P108" s="3"/>
      <c r="Q108" s="3"/>
      <c r="R108" s="3"/>
    </row>
    <row r="109" spans="1:19" ht="26.1" customHeight="1" thickBot="1">
      <c r="B109" s="10"/>
      <c r="C109" s="179"/>
      <c r="D109" s="251">
        <v>390</v>
      </c>
      <c r="E109" s="252"/>
      <c r="F109" s="180">
        <f>+C109*D109</f>
        <v>0</v>
      </c>
      <c r="G109" s="3"/>
      <c r="H109" s="58"/>
      <c r="I109" s="58"/>
      <c r="J109" s="58"/>
      <c r="K109" s="58"/>
      <c r="L109" s="58"/>
      <c r="M109" s="58"/>
      <c r="N109" s="58"/>
      <c r="O109" s="11"/>
      <c r="P109" s="3"/>
      <c r="Q109" s="3"/>
      <c r="R109" s="3"/>
    </row>
    <row r="110" spans="1:19" ht="33.950000000000003" customHeight="1">
      <c r="B110" s="10"/>
      <c r="C110" s="209" t="s">
        <v>58</v>
      </c>
      <c r="D110" s="208"/>
      <c r="E110" s="208"/>
      <c r="F110" s="207"/>
      <c r="G110" s="58"/>
      <c r="H110" s="58"/>
      <c r="I110" s="58"/>
      <c r="J110" s="58"/>
      <c r="K110" s="58"/>
      <c r="L110" s="58"/>
      <c r="M110" s="58"/>
      <c r="N110" s="58"/>
      <c r="O110" s="11"/>
    </row>
    <row r="111" spans="1:19" ht="23.25" customHeight="1" thickBot="1">
      <c r="A111" s="10"/>
      <c r="B111" s="35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</row>
    <row r="112" spans="1:19" ht="23.25">
      <c r="B112" s="66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</row>
    <row r="113" spans="2:19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</row>
    <row r="114" spans="2:19" ht="15.75">
      <c r="B114" s="64"/>
    </row>
    <row r="117" spans="2:19" ht="16.5" thickBot="1">
      <c r="B117" s="68"/>
      <c r="C117" s="63"/>
      <c r="D117" s="63"/>
      <c r="E117" s="63"/>
      <c r="F117" s="63"/>
      <c r="G117" s="63"/>
      <c r="H117" s="63"/>
      <c r="I117" s="63"/>
      <c r="L117" s="63"/>
      <c r="M117" s="63"/>
      <c r="N117" s="63"/>
      <c r="O117" s="63"/>
    </row>
    <row r="118" spans="2:19" ht="19.5" thickBot="1">
      <c r="B118" s="70"/>
      <c r="C118" s="71"/>
      <c r="D118" s="71"/>
      <c r="E118" s="71"/>
      <c r="F118" s="71"/>
      <c r="G118" s="69"/>
    </row>
    <row r="119" spans="2:19" ht="27.75" customHeight="1">
      <c r="C119" s="71"/>
      <c r="D119" s="71"/>
      <c r="E119" s="71"/>
      <c r="F119" s="71"/>
      <c r="G119" s="69"/>
    </row>
    <row r="120" spans="2:19" ht="30.75" customHeight="1">
      <c r="C120" s="71"/>
      <c r="D120" s="71"/>
      <c r="E120" s="71"/>
      <c r="F120" s="71"/>
      <c r="G120" s="69"/>
    </row>
    <row r="121" spans="2:19" ht="30.75" customHeight="1">
      <c r="B121" s="64"/>
      <c r="J121" s="63"/>
      <c r="K121" s="63"/>
    </row>
    <row r="122" spans="2:19" ht="30.75" customHeight="1">
      <c r="B122" s="64"/>
      <c r="G122" s="21"/>
      <c r="I122" s="283"/>
    </row>
    <row r="123" spans="2:19" ht="15.75">
      <c r="B123" s="64"/>
      <c r="G123" s="21"/>
      <c r="I123" s="283"/>
    </row>
    <row r="126" spans="2:19">
      <c r="J126" s="283"/>
      <c r="K126" s="65"/>
    </row>
    <row r="127" spans="2:19">
      <c r="J127" s="283"/>
      <c r="K127" s="65"/>
    </row>
    <row r="131" spans="2:15" ht="23.25">
      <c r="C131" s="72"/>
      <c r="D131" s="72"/>
      <c r="E131" s="72"/>
      <c r="F131" s="72"/>
      <c r="G131" s="72"/>
      <c r="H131" s="67"/>
      <c r="L131" s="67"/>
      <c r="M131" s="67"/>
      <c r="N131" s="67"/>
      <c r="O131" s="67"/>
    </row>
    <row r="132" spans="2:15" ht="23.25">
      <c r="C132" s="72"/>
      <c r="D132" s="72"/>
      <c r="E132" s="72"/>
      <c r="F132" s="72"/>
      <c r="G132" s="72"/>
      <c r="H132" s="67"/>
      <c r="L132" s="67"/>
      <c r="M132" s="67"/>
      <c r="N132" s="67"/>
      <c r="O132" s="67"/>
    </row>
    <row r="133" spans="2:15" ht="18" customHeight="1"/>
    <row r="134" spans="2:15" ht="18" customHeight="1">
      <c r="B134" s="72"/>
      <c r="C134" s="64"/>
      <c r="D134" s="64"/>
      <c r="E134" s="64"/>
      <c r="F134" s="64"/>
      <c r="G134" s="64"/>
      <c r="H134" s="64"/>
      <c r="L134" s="64"/>
      <c r="M134" s="64"/>
      <c r="N134" s="64"/>
      <c r="O134" s="64"/>
    </row>
    <row r="135" spans="2:15" ht="18" customHeight="1">
      <c r="B135" s="72"/>
    </row>
    <row r="136" spans="2:15" ht="15.75">
      <c r="C136" s="21"/>
      <c r="D136" s="21"/>
      <c r="E136" s="21"/>
      <c r="F136" s="21"/>
      <c r="G136" s="21"/>
      <c r="H136" s="21"/>
      <c r="L136" s="21"/>
      <c r="M136" s="21"/>
      <c r="N136" s="21"/>
      <c r="O136" s="21"/>
    </row>
    <row r="137" spans="2:15" ht="15.75">
      <c r="B137" s="68"/>
      <c r="G137" s="235"/>
      <c r="H137" s="235"/>
      <c r="I137" s="235"/>
      <c r="L137" s="235"/>
      <c r="M137" s="63"/>
      <c r="N137" s="63"/>
      <c r="O137" s="63"/>
    </row>
    <row r="138" spans="2:15" ht="15.75">
      <c r="G138" s="235"/>
      <c r="H138" s="235"/>
      <c r="I138" s="235"/>
      <c r="L138" s="235"/>
      <c r="M138" s="63"/>
      <c r="N138" s="63"/>
      <c r="O138" s="63"/>
    </row>
    <row r="139" spans="2:15" ht="18.75">
      <c r="C139" s="63"/>
      <c r="D139" s="63"/>
      <c r="E139" s="63"/>
      <c r="F139" s="63"/>
      <c r="G139" s="69"/>
    </row>
    <row r="140" spans="2:15" ht="18.75">
      <c r="C140" s="63"/>
      <c r="D140" s="63"/>
      <c r="E140" s="63"/>
      <c r="F140" s="63"/>
      <c r="G140" s="69"/>
    </row>
    <row r="141" spans="2:15" ht="30.75" customHeight="1">
      <c r="B141" s="64"/>
      <c r="C141" s="63"/>
      <c r="D141" s="63"/>
      <c r="E141" s="63"/>
      <c r="F141" s="63"/>
      <c r="G141" s="69"/>
      <c r="J141" s="235"/>
      <c r="K141" s="63"/>
    </row>
    <row r="142" spans="2:15" ht="30.75" customHeight="1">
      <c r="B142" s="64"/>
      <c r="C142" s="63"/>
      <c r="D142" s="63"/>
      <c r="E142" s="63"/>
      <c r="F142" s="63"/>
      <c r="G142" s="69"/>
      <c r="J142" s="235"/>
      <c r="K142" s="63"/>
    </row>
    <row r="143" spans="2:15" ht="30.75" customHeight="1">
      <c r="B143" s="64"/>
    </row>
    <row r="144" spans="2:15" ht="30.75" customHeight="1">
      <c r="B144" s="64"/>
    </row>
    <row r="145" spans="2:15" ht="15.75">
      <c r="B145" s="64"/>
    </row>
    <row r="148" spans="2:15" ht="15.75">
      <c r="B148" s="68"/>
      <c r="C148" s="63"/>
      <c r="D148" s="63"/>
      <c r="E148" s="63"/>
      <c r="F148" s="63"/>
      <c r="G148" s="63"/>
      <c r="H148" s="63"/>
      <c r="I148" s="63"/>
      <c r="L148" s="63"/>
      <c r="M148" s="63"/>
      <c r="N148" s="63"/>
      <c r="O148" s="63"/>
    </row>
    <row r="149" spans="2:15" ht="18.75">
      <c r="B149" s="70"/>
      <c r="C149" s="71"/>
      <c r="D149" s="71"/>
      <c r="E149" s="71"/>
      <c r="F149" s="71"/>
      <c r="G149" s="69"/>
    </row>
    <row r="150" spans="2:15" ht="27.75" customHeight="1">
      <c r="C150" s="71"/>
      <c r="D150" s="71"/>
      <c r="E150" s="71"/>
      <c r="F150" s="71"/>
      <c r="G150" s="69"/>
    </row>
    <row r="151" spans="2:15" ht="30.75" customHeight="1">
      <c r="C151" s="71"/>
      <c r="D151" s="71"/>
      <c r="E151" s="71"/>
      <c r="F151" s="71"/>
      <c r="G151" s="69"/>
    </row>
    <row r="152" spans="2:15" ht="30.75" customHeight="1">
      <c r="B152" s="64"/>
      <c r="C152" s="71"/>
      <c r="D152" s="71"/>
      <c r="E152" s="71"/>
      <c r="F152" s="71"/>
      <c r="G152" s="69"/>
      <c r="J152" s="63"/>
      <c r="K152" s="63"/>
    </row>
    <row r="153" spans="2:15" ht="30.75" customHeight="1">
      <c r="B153" s="64"/>
      <c r="C153" s="71"/>
      <c r="D153" s="71"/>
      <c r="E153" s="71"/>
      <c r="F153" s="71"/>
      <c r="G153" s="69"/>
    </row>
    <row r="154" spans="2:15" ht="30.75" customHeight="1">
      <c r="B154" s="64"/>
      <c r="C154" s="71"/>
      <c r="D154" s="71"/>
      <c r="E154" s="71"/>
      <c r="F154" s="71"/>
      <c r="G154" s="69"/>
    </row>
    <row r="155" spans="2:15" ht="30.75" customHeight="1">
      <c r="B155" s="64"/>
      <c r="C155" s="71"/>
      <c r="D155" s="71"/>
      <c r="E155" s="71"/>
      <c r="F155" s="71"/>
      <c r="G155" s="69"/>
    </row>
    <row r="156" spans="2:15" ht="30.75" customHeight="1">
      <c r="B156" s="64"/>
      <c r="C156" s="71"/>
      <c r="D156" s="71"/>
      <c r="E156" s="71"/>
      <c r="F156" s="71"/>
      <c r="G156" s="69"/>
    </row>
    <row r="157" spans="2:15" ht="30.75" customHeight="1">
      <c r="B157" s="64"/>
      <c r="C157" s="71"/>
      <c r="D157" s="71"/>
      <c r="E157" s="71"/>
      <c r="F157" s="71"/>
      <c r="G157" s="69"/>
    </row>
    <row r="158" spans="2:15" ht="30.75" customHeight="1">
      <c r="B158" s="64"/>
    </row>
    <row r="159" spans="2:15" ht="30.75" customHeight="1">
      <c r="B159" s="64"/>
      <c r="G159" s="21"/>
      <c r="I159" s="283"/>
    </row>
    <row r="160" spans="2:15" ht="15.75">
      <c r="B160" s="64"/>
      <c r="G160" s="21"/>
      <c r="I160" s="283"/>
    </row>
    <row r="163" spans="10:11">
      <c r="J163" s="283"/>
      <c r="K163" s="65"/>
    </row>
    <row r="164" spans="10:11">
      <c r="J164" s="283"/>
      <c r="K164" s="65"/>
    </row>
  </sheetData>
  <mergeCells count="85">
    <mergeCell ref="Q84:R85"/>
    <mergeCell ref="C85:C86"/>
    <mergeCell ref="F85:F86"/>
    <mergeCell ref="G85:G86"/>
    <mergeCell ref="H85:H86"/>
    <mergeCell ref="I85:J85"/>
    <mergeCell ref="K85:K86"/>
    <mergeCell ref="L85:L86"/>
    <mergeCell ref="M85:N85"/>
    <mergeCell ref="O85:O86"/>
    <mergeCell ref="I159:I160"/>
    <mergeCell ref="I137:I138"/>
    <mergeCell ref="J163:J164"/>
    <mergeCell ref="I122:I123"/>
    <mergeCell ref="J126:J127"/>
    <mergeCell ref="I98:I99"/>
    <mergeCell ref="J141:J142"/>
    <mergeCell ref="E85:E86"/>
    <mergeCell ref="L14:L15"/>
    <mergeCell ref="M14:N14"/>
    <mergeCell ref="L137:L138"/>
    <mergeCell ref="L84:O84"/>
    <mergeCell ref="C35:G35"/>
    <mergeCell ref="C39:D39"/>
    <mergeCell ref="E39:G39"/>
    <mergeCell ref="C28:C29"/>
    <mergeCell ref="D28:D29"/>
    <mergeCell ref="E28:E29"/>
    <mergeCell ref="D26:D27"/>
    <mergeCell ref="E26:E27"/>
    <mergeCell ref="C30:C31"/>
    <mergeCell ref="C70:C71"/>
    <mergeCell ref="D70:D71"/>
    <mergeCell ref="C76:D77"/>
    <mergeCell ref="E76:E77"/>
    <mergeCell ref="G84:K84"/>
    <mergeCell ref="C62:D63"/>
    <mergeCell ref="E62:E63"/>
    <mergeCell ref="F62:H62"/>
    <mergeCell ref="G137:G138"/>
    <mergeCell ref="H137:H138"/>
    <mergeCell ref="C64:C67"/>
    <mergeCell ref="D64:D65"/>
    <mergeCell ref="D66:D67"/>
    <mergeCell ref="C68:C69"/>
    <mergeCell ref="D68:D69"/>
    <mergeCell ref="E89:E90"/>
    <mergeCell ref="C87:C88"/>
    <mergeCell ref="D87:D88"/>
    <mergeCell ref="E87:E88"/>
    <mergeCell ref="C89:C90"/>
    <mergeCell ref="D89:D90"/>
    <mergeCell ref="D30:D31"/>
    <mergeCell ref="E30:E31"/>
    <mergeCell ref="Q21:R22"/>
    <mergeCell ref="C22:C23"/>
    <mergeCell ref="F22:F23"/>
    <mergeCell ref="G22:G23"/>
    <mergeCell ref="H22:H23"/>
    <mergeCell ref="I22:J22"/>
    <mergeCell ref="K22:K23"/>
    <mergeCell ref="L22:L23"/>
    <mergeCell ref="M22:N22"/>
    <mergeCell ref="O22:O23"/>
    <mergeCell ref="G13:K13"/>
    <mergeCell ref="L13:O13"/>
    <mergeCell ref="Q13:R14"/>
    <mergeCell ref="H14:H15"/>
    <mergeCell ref="I14:J14"/>
    <mergeCell ref="D108:E108"/>
    <mergeCell ref="D109:E109"/>
    <mergeCell ref="O14:O15"/>
    <mergeCell ref="C16:C17"/>
    <mergeCell ref="E16:E17"/>
    <mergeCell ref="C14:C15"/>
    <mergeCell ref="D16:D17"/>
    <mergeCell ref="F14:F15"/>
    <mergeCell ref="G14:G15"/>
    <mergeCell ref="K14:K15"/>
    <mergeCell ref="G21:K21"/>
    <mergeCell ref="L21:O21"/>
    <mergeCell ref="O47:O48"/>
    <mergeCell ref="C24:C27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3A87-FBDD-4CD6-A99D-855651116E40}">
  <dimension ref="B2:N130"/>
  <sheetViews>
    <sheetView showGridLines="0" zoomScale="60" zoomScaleNormal="60" workbookViewId="0">
      <selection activeCell="G53" sqref="G53"/>
    </sheetView>
  </sheetViews>
  <sheetFormatPr baseColWidth="10" defaultColWidth="11.42578125" defaultRowHeight="15"/>
  <cols>
    <col min="1" max="1" width="1.28515625" style="4" customWidth="1"/>
    <col min="2" max="2" width="1.5703125" style="4" customWidth="1"/>
    <col min="3" max="3" width="20.5703125" style="4" customWidth="1"/>
    <col min="4" max="4" width="12.7109375" style="4" customWidth="1"/>
    <col min="5" max="6" width="24.7109375" style="4" customWidth="1"/>
    <col min="7" max="7" width="22.5703125" style="4" customWidth="1"/>
    <col min="8" max="8" width="19.85546875" style="4" customWidth="1"/>
    <col min="9" max="10" width="24.7109375" style="4" customWidth="1"/>
    <col min="11" max="11" width="18.7109375" style="4" customWidth="1"/>
    <col min="12" max="12" width="23.28515625" style="4" customWidth="1"/>
    <col min="13" max="13" width="24.85546875" style="4" customWidth="1"/>
    <col min="14" max="14" width="26.140625" style="4" customWidth="1"/>
    <col min="15" max="15" width="28.5703125" style="4" customWidth="1"/>
    <col min="16" max="16" width="28.85546875" style="4" customWidth="1"/>
    <col min="17" max="17" width="23.85546875" style="4" customWidth="1"/>
    <col min="18" max="18" width="22.5703125" style="4" customWidth="1"/>
    <col min="19" max="253" width="11.42578125" style="4"/>
    <col min="254" max="255" width="1.28515625" style="4" customWidth="1"/>
    <col min="256" max="256" width="1.5703125" style="4" customWidth="1"/>
    <col min="257" max="257" width="20.5703125" style="4" customWidth="1"/>
    <col min="258" max="258" width="12.7109375" style="4" customWidth="1"/>
    <col min="259" max="259" width="23" style="4" customWidth="1"/>
    <col min="260" max="261" width="22.42578125" style="4" customWidth="1"/>
    <col min="262" max="262" width="23.140625" style="4" customWidth="1"/>
    <col min="263" max="263" width="22.85546875" style="4" customWidth="1"/>
    <col min="264" max="264" width="22.5703125" style="4" customWidth="1"/>
    <col min="265" max="265" width="19.85546875" style="4" customWidth="1"/>
    <col min="266" max="267" width="24.7109375" style="4" customWidth="1"/>
    <col min="268" max="268" width="23.28515625" style="4" customWidth="1"/>
    <col min="269" max="269" width="3.5703125" style="4" customWidth="1"/>
    <col min="270" max="270" width="26.140625" style="4" customWidth="1"/>
    <col min="271" max="271" width="28.5703125" style="4" customWidth="1"/>
    <col min="272" max="272" width="28.85546875" style="4" customWidth="1"/>
    <col min="273" max="273" width="12.7109375" style="4" customWidth="1"/>
    <col min="274" max="509" width="11.42578125" style="4"/>
    <col min="510" max="511" width="1.28515625" style="4" customWidth="1"/>
    <col min="512" max="512" width="1.5703125" style="4" customWidth="1"/>
    <col min="513" max="513" width="20.5703125" style="4" customWidth="1"/>
    <col min="514" max="514" width="12.7109375" style="4" customWidth="1"/>
    <col min="515" max="515" width="23" style="4" customWidth="1"/>
    <col min="516" max="517" width="22.42578125" style="4" customWidth="1"/>
    <col min="518" max="518" width="23.140625" style="4" customWidth="1"/>
    <col min="519" max="519" width="22.85546875" style="4" customWidth="1"/>
    <col min="520" max="520" width="22.5703125" style="4" customWidth="1"/>
    <col min="521" max="521" width="19.85546875" style="4" customWidth="1"/>
    <col min="522" max="523" width="24.7109375" style="4" customWidth="1"/>
    <col min="524" max="524" width="23.28515625" style="4" customWidth="1"/>
    <col min="525" max="525" width="3.5703125" style="4" customWidth="1"/>
    <col min="526" max="526" width="26.140625" style="4" customWidth="1"/>
    <col min="527" max="527" width="28.5703125" style="4" customWidth="1"/>
    <col min="528" max="528" width="28.85546875" style="4" customWidth="1"/>
    <col min="529" max="529" width="12.7109375" style="4" customWidth="1"/>
    <col min="530" max="765" width="11.42578125" style="4"/>
    <col min="766" max="767" width="1.28515625" style="4" customWidth="1"/>
    <col min="768" max="768" width="1.5703125" style="4" customWidth="1"/>
    <col min="769" max="769" width="20.5703125" style="4" customWidth="1"/>
    <col min="770" max="770" width="12.7109375" style="4" customWidth="1"/>
    <col min="771" max="771" width="23" style="4" customWidth="1"/>
    <col min="772" max="773" width="22.42578125" style="4" customWidth="1"/>
    <col min="774" max="774" width="23.140625" style="4" customWidth="1"/>
    <col min="775" max="775" width="22.85546875" style="4" customWidth="1"/>
    <col min="776" max="776" width="22.5703125" style="4" customWidth="1"/>
    <col min="777" max="777" width="19.85546875" style="4" customWidth="1"/>
    <col min="778" max="779" width="24.7109375" style="4" customWidth="1"/>
    <col min="780" max="780" width="23.28515625" style="4" customWidth="1"/>
    <col min="781" max="781" width="3.5703125" style="4" customWidth="1"/>
    <col min="782" max="782" width="26.140625" style="4" customWidth="1"/>
    <col min="783" max="783" width="28.5703125" style="4" customWidth="1"/>
    <col min="784" max="784" width="28.85546875" style="4" customWidth="1"/>
    <col min="785" max="785" width="12.7109375" style="4" customWidth="1"/>
    <col min="786" max="1021" width="11.42578125" style="4"/>
    <col min="1022" max="1023" width="1.28515625" style="4" customWidth="1"/>
    <col min="1024" max="1024" width="1.5703125" style="4" customWidth="1"/>
    <col min="1025" max="1025" width="20.5703125" style="4" customWidth="1"/>
    <col min="1026" max="1026" width="12.7109375" style="4" customWidth="1"/>
    <col min="1027" max="1027" width="23" style="4" customWidth="1"/>
    <col min="1028" max="1029" width="22.42578125" style="4" customWidth="1"/>
    <col min="1030" max="1030" width="23.140625" style="4" customWidth="1"/>
    <col min="1031" max="1031" width="22.85546875" style="4" customWidth="1"/>
    <col min="1032" max="1032" width="22.5703125" style="4" customWidth="1"/>
    <col min="1033" max="1033" width="19.85546875" style="4" customWidth="1"/>
    <col min="1034" max="1035" width="24.7109375" style="4" customWidth="1"/>
    <col min="1036" max="1036" width="23.28515625" style="4" customWidth="1"/>
    <col min="1037" max="1037" width="3.5703125" style="4" customWidth="1"/>
    <col min="1038" max="1038" width="26.140625" style="4" customWidth="1"/>
    <col min="1039" max="1039" width="28.5703125" style="4" customWidth="1"/>
    <col min="1040" max="1040" width="28.85546875" style="4" customWidth="1"/>
    <col min="1041" max="1041" width="12.7109375" style="4" customWidth="1"/>
    <col min="1042" max="1277" width="11.42578125" style="4"/>
    <col min="1278" max="1279" width="1.28515625" style="4" customWidth="1"/>
    <col min="1280" max="1280" width="1.5703125" style="4" customWidth="1"/>
    <col min="1281" max="1281" width="20.5703125" style="4" customWidth="1"/>
    <col min="1282" max="1282" width="12.7109375" style="4" customWidth="1"/>
    <col min="1283" max="1283" width="23" style="4" customWidth="1"/>
    <col min="1284" max="1285" width="22.42578125" style="4" customWidth="1"/>
    <col min="1286" max="1286" width="23.140625" style="4" customWidth="1"/>
    <col min="1287" max="1287" width="22.85546875" style="4" customWidth="1"/>
    <col min="1288" max="1288" width="22.5703125" style="4" customWidth="1"/>
    <col min="1289" max="1289" width="19.85546875" style="4" customWidth="1"/>
    <col min="1290" max="1291" width="24.7109375" style="4" customWidth="1"/>
    <col min="1292" max="1292" width="23.28515625" style="4" customWidth="1"/>
    <col min="1293" max="1293" width="3.5703125" style="4" customWidth="1"/>
    <col min="1294" max="1294" width="26.140625" style="4" customWidth="1"/>
    <col min="1295" max="1295" width="28.5703125" style="4" customWidth="1"/>
    <col min="1296" max="1296" width="28.85546875" style="4" customWidth="1"/>
    <col min="1297" max="1297" width="12.7109375" style="4" customWidth="1"/>
    <col min="1298" max="1533" width="11.42578125" style="4"/>
    <col min="1534" max="1535" width="1.28515625" style="4" customWidth="1"/>
    <col min="1536" max="1536" width="1.5703125" style="4" customWidth="1"/>
    <col min="1537" max="1537" width="20.5703125" style="4" customWidth="1"/>
    <col min="1538" max="1538" width="12.7109375" style="4" customWidth="1"/>
    <col min="1539" max="1539" width="23" style="4" customWidth="1"/>
    <col min="1540" max="1541" width="22.42578125" style="4" customWidth="1"/>
    <col min="1542" max="1542" width="23.140625" style="4" customWidth="1"/>
    <col min="1543" max="1543" width="22.85546875" style="4" customWidth="1"/>
    <col min="1544" max="1544" width="22.5703125" style="4" customWidth="1"/>
    <col min="1545" max="1545" width="19.85546875" style="4" customWidth="1"/>
    <col min="1546" max="1547" width="24.7109375" style="4" customWidth="1"/>
    <col min="1548" max="1548" width="23.28515625" style="4" customWidth="1"/>
    <col min="1549" max="1549" width="3.5703125" style="4" customWidth="1"/>
    <col min="1550" max="1550" width="26.140625" style="4" customWidth="1"/>
    <col min="1551" max="1551" width="28.5703125" style="4" customWidth="1"/>
    <col min="1552" max="1552" width="28.85546875" style="4" customWidth="1"/>
    <col min="1553" max="1553" width="12.7109375" style="4" customWidth="1"/>
    <col min="1554" max="1789" width="11.42578125" style="4"/>
    <col min="1790" max="1791" width="1.28515625" style="4" customWidth="1"/>
    <col min="1792" max="1792" width="1.5703125" style="4" customWidth="1"/>
    <col min="1793" max="1793" width="20.5703125" style="4" customWidth="1"/>
    <col min="1794" max="1794" width="12.7109375" style="4" customWidth="1"/>
    <col min="1795" max="1795" width="23" style="4" customWidth="1"/>
    <col min="1796" max="1797" width="22.42578125" style="4" customWidth="1"/>
    <col min="1798" max="1798" width="23.140625" style="4" customWidth="1"/>
    <col min="1799" max="1799" width="22.85546875" style="4" customWidth="1"/>
    <col min="1800" max="1800" width="22.5703125" style="4" customWidth="1"/>
    <col min="1801" max="1801" width="19.85546875" style="4" customWidth="1"/>
    <col min="1802" max="1803" width="24.7109375" style="4" customWidth="1"/>
    <col min="1804" max="1804" width="23.28515625" style="4" customWidth="1"/>
    <col min="1805" max="1805" width="3.5703125" style="4" customWidth="1"/>
    <col min="1806" max="1806" width="26.140625" style="4" customWidth="1"/>
    <col min="1807" max="1807" width="28.5703125" style="4" customWidth="1"/>
    <col min="1808" max="1808" width="28.85546875" style="4" customWidth="1"/>
    <col min="1809" max="1809" width="12.7109375" style="4" customWidth="1"/>
    <col min="1810" max="2045" width="11.42578125" style="4"/>
    <col min="2046" max="2047" width="1.28515625" style="4" customWidth="1"/>
    <col min="2048" max="2048" width="1.5703125" style="4" customWidth="1"/>
    <col min="2049" max="2049" width="20.5703125" style="4" customWidth="1"/>
    <col min="2050" max="2050" width="12.7109375" style="4" customWidth="1"/>
    <col min="2051" max="2051" width="23" style="4" customWidth="1"/>
    <col min="2052" max="2053" width="22.42578125" style="4" customWidth="1"/>
    <col min="2054" max="2054" width="23.140625" style="4" customWidth="1"/>
    <col min="2055" max="2055" width="22.85546875" style="4" customWidth="1"/>
    <col min="2056" max="2056" width="22.5703125" style="4" customWidth="1"/>
    <col min="2057" max="2057" width="19.85546875" style="4" customWidth="1"/>
    <col min="2058" max="2059" width="24.7109375" style="4" customWidth="1"/>
    <col min="2060" max="2060" width="23.28515625" style="4" customWidth="1"/>
    <col min="2061" max="2061" width="3.5703125" style="4" customWidth="1"/>
    <col min="2062" max="2062" width="26.140625" style="4" customWidth="1"/>
    <col min="2063" max="2063" width="28.5703125" style="4" customWidth="1"/>
    <col min="2064" max="2064" width="28.85546875" style="4" customWidth="1"/>
    <col min="2065" max="2065" width="12.7109375" style="4" customWidth="1"/>
    <col min="2066" max="2301" width="11.42578125" style="4"/>
    <col min="2302" max="2303" width="1.28515625" style="4" customWidth="1"/>
    <col min="2304" max="2304" width="1.5703125" style="4" customWidth="1"/>
    <col min="2305" max="2305" width="20.5703125" style="4" customWidth="1"/>
    <col min="2306" max="2306" width="12.7109375" style="4" customWidth="1"/>
    <col min="2307" max="2307" width="23" style="4" customWidth="1"/>
    <col min="2308" max="2309" width="22.42578125" style="4" customWidth="1"/>
    <col min="2310" max="2310" width="23.140625" style="4" customWidth="1"/>
    <col min="2311" max="2311" width="22.85546875" style="4" customWidth="1"/>
    <col min="2312" max="2312" width="22.5703125" style="4" customWidth="1"/>
    <col min="2313" max="2313" width="19.85546875" style="4" customWidth="1"/>
    <col min="2314" max="2315" width="24.7109375" style="4" customWidth="1"/>
    <col min="2316" max="2316" width="23.28515625" style="4" customWidth="1"/>
    <col min="2317" max="2317" width="3.5703125" style="4" customWidth="1"/>
    <col min="2318" max="2318" width="26.140625" style="4" customWidth="1"/>
    <col min="2319" max="2319" width="28.5703125" style="4" customWidth="1"/>
    <col min="2320" max="2320" width="28.85546875" style="4" customWidth="1"/>
    <col min="2321" max="2321" width="12.7109375" style="4" customWidth="1"/>
    <col min="2322" max="2557" width="11.42578125" style="4"/>
    <col min="2558" max="2559" width="1.28515625" style="4" customWidth="1"/>
    <col min="2560" max="2560" width="1.5703125" style="4" customWidth="1"/>
    <col min="2561" max="2561" width="20.5703125" style="4" customWidth="1"/>
    <col min="2562" max="2562" width="12.7109375" style="4" customWidth="1"/>
    <col min="2563" max="2563" width="23" style="4" customWidth="1"/>
    <col min="2564" max="2565" width="22.42578125" style="4" customWidth="1"/>
    <col min="2566" max="2566" width="23.140625" style="4" customWidth="1"/>
    <col min="2567" max="2567" width="22.85546875" style="4" customWidth="1"/>
    <col min="2568" max="2568" width="22.5703125" style="4" customWidth="1"/>
    <col min="2569" max="2569" width="19.85546875" style="4" customWidth="1"/>
    <col min="2570" max="2571" width="24.7109375" style="4" customWidth="1"/>
    <col min="2572" max="2572" width="23.28515625" style="4" customWidth="1"/>
    <col min="2573" max="2573" width="3.5703125" style="4" customWidth="1"/>
    <col min="2574" max="2574" width="26.140625" style="4" customWidth="1"/>
    <col min="2575" max="2575" width="28.5703125" style="4" customWidth="1"/>
    <col min="2576" max="2576" width="28.85546875" style="4" customWidth="1"/>
    <col min="2577" max="2577" width="12.7109375" style="4" customWidth="1"/>
    <col min="2578" max="2813" width="11.42578125" style="4"/>
    <col min="2814" max="2815" width="1.28515625" style="4" customWidth="1"/>
    <col min="2816" max="2816" width="1.5703125" style="4" customWidth="1"/>
    <col min="2817" max="2817" width="20.5703125" style="4" customWidth="1"/>
    <col min="2818" max="2818" width="12.7109375" style="4" customWidth="1"/>
    <col min="2819" max="2819" width="23" style="4" customWidth="1"/>
    <col min="2820" max="2821" width="22.42578125" style="4" customWidth="1"/>
    <col min="2822" max="2822" width="23.140625" style="4" customWidth="1"/>
    <col min="2823" max="2823" width="22.85546875" style="4" customWidth="1"/>
    <col min="2824" max="2824" width="22.5703125" style="4" customWidth="1"/>
    <col min="2825" max="2825" width="19.85546875" style="4" customWidth="1"/>
    <col min="2826" max="2827" width="24.7109375" style="4" customWidth="1"/>
    <col min="2828" max="2828" width="23.28515625" style="4" customWidth="1"/>
    <col min="2829" max="2829" width="3.5703125" style="4" customWidth="1"/>
    <col min="2830" max="2830" width="26.140625" style="4" customWidth="1"/>
    <col min="2831" max="2831" width="28.5703125" style="4" customWidth="1"/>
    <col min="2832" max="2832" width="28.85546875" style="4" customWidth="1"/>
    <col min="2833" max="2833" width="12.7109375" style="4" customWidth="1"/>
    <col min="2834" max="3069" width="11.42578125" style="4"/>
    <col min="3070" max="3071" width="1.28515625" style="4" customWidth="1"/>
    <col min="3072" max="3072" width="1.5703125" style="4" customWidth="1"/>
    <col min="3073" max="3073" width="20.5703125" style="4" customWidth="1"/>
    <col min="3074" max="3074" width="12.7109375" style="4" customWidth="1"/>
    <col min="3075" max="3075" width="23" style="4" customWidth="1"/>
    <col min="3076" max="3077" width="22.42578125" style="4" customWidth="1"/>
    <col min="3078" max="3078" width="23.140625" style="4" customWidth="1"/>
    <col min="3079" max="3079" width="22.85546875" style="4" customWidth="1"/>
    <col min="3080" max="3080" width="22.5703125" style="4" customWidth="1"/>
    <col min="3081" max="3081" width="19.85546875" style="4" customWidth="1"/>
    <col min="3082" max="3083" width="24.7109375" style="4" customWidth="1"/>
    <col min="3084" max="3084" width="23.28515625" style="4" customWidth="1"/>
    <col min="3085" max="3085" width="3.5703125" style="4" customWidth="1"/>
    <col min="3086" max="3086" width="26.140625" style="4" customWidth="1"/>
    <col min="3087" max="3087" width="28.5703125" style="4" customWidth="1"/>
    <col min="3088" max="3088" width="28.85546875" style="4" customWidth="1"/>
    <col min="3089" max="3089" width="12.7109375" style="4" customWidth="1"/>
    <col min="3090" max="3325" width="11.42578125" style="4"/>
    <col min="3326" max="3327" width="1.28515625" style="4" customWidth="1"/>
    <col min="3328" max="3328" width="1.5703125" style="4" customWidth="1"/>
    <col min="3329" max="3329" width="20.5703125" style="4" customWidth="1"/>
    <col min="3330" max="3330" width="12.7109375" style="4" customWidth="1"/>
    <col min="3331" max="3331" width="23" style="4" customWidth="1"/>
    <col min="3332" max="3333" width="22.42578125" style="4" customWidth="1"/>
    <col min="3334" max="3334" width="23.140625" style="4" customWidth="1"/>
    <col min="3335" max="3335" width="22.85546875" style="4" customWidth="1"/>
    <col min="3336" max="3336" width="22.5703125" style="4" customWidth="1"/>
    <col min="3337" max="3337" width="19.85546875" style="4" customWidth="1"/>
    <col min="3338" max="3339" width="24.7109375" style="4" customWidth="1"/>
    <col min="3340" max="3340" width="23.28515625" style="4" customWidth="1"/>
    <col min="3341" max="3341" width="3.5703125" style="4" customWidth="1"/>
    <col min="3342" max="3342" width="26.140625" style="4" customWidth="1"/>
    <col min="3343" max="3343" width="28.5703125" style="4" customWidth="1"/>
    <col min="3344" max="3344" width="28.85546875" style="4" customWidth="1"/>
    <col min="3345" max="3345" width="12.7109375" style="4" customWidth="1"/>
    <col min="3346" max="3581" width="11.42578125" style="4"/>
    <col min="3582" max="3583" width="1.28515625" style="4" customWidth="1"/>
    <col min="3584" max="3584" width="1.5703125" style="4" customWidth="1"/>
    <col min="3585" max="3585" width="20.5703125" style="4" customWidth="1"/>
    <col min="3586" max="3586" width="12.7109375" style="4" customWidth="1"/>
    <col min="3587" max="3587" width="23" style="4" customWidth="1"/>
    <col min="3588" max="3589" width="22.42578125" style="4" customWidth="1"/>
    <col min="3590" max="3590" width="23.140625" style="4" customWidth="1"/>
    <col min="3591" max="3591" width="22.85546875" style="4" customWidth="1"/>
    <col min="3592" max="3592" width="22.5703125" style="4" customWidth="1"/>
    <col min="3593" max="3593" width="19.85546875" style="4" customWidth="1"/>
    <col min="3594" max="3595" width="24.7109375" style="4" customWidth="1"/>
    <col min="3596" max="3596" width="23.28515625" style="4" customWidth="1"/>
    <col min="3597" max="3597" width="3.5703125" style="4" customWidth="1"/>
    <col min="3598" max="3598" width="26.140625" style="4" customWidth="1"/>
    <col min="3599" max="3599" width="28.5703125" style="4" customWidth="1"/>
    <col min="3600" max="3600" width="28.85546875" style="4" customWidth="1"/>
    <col min="3601" max="3601" width="12.7109375" style="4" customWidth="1"/>
    <col min="3602" max="3837" width="11.42578125" style="4"/>
    <col min="3838" max="3839" width="1.28515625" style="4" customWidth="1"/>
    <col min="3840" max="3840" width="1.5703125" style="4" customWidth="1"/>
    <col min="3841" max="3841" width="20.5703125" style="4" customWidth="1"/>
    <col min="3842" max="3842" width="12.7109375" style="4" customWidth="1"/>
    <col min="3843" max="3843" width="23" style="4" customWidth="1"/>
    <col min="3844" max="3845" width="22.42578125" style="4" customWidth="1"/>
    <col min="3846" max="3846" width="23.140625" style="4" customWidth="1"/>
    <col min="3847" max="3847" width="22.85546875" style="4" customWidth="1"/>
    <col min="3848" max="3848" width="22.5703125" style="4" customWidth="1"/>
    <col min="3849" max="3849" width="19.85546875" style="4" customWidth="1"/>
    <col min="3850" max="3851" width="24.7109375" style="4" customWidth="1"/>
    <col min="3852" max="3852" width="23.28515625" style="4" customWidth="1"/>
    <col min="3853" max="3853" width="3.5703125" style="4" customWidth="1"/>
    <col min="3854" max="3854" width="26.140625" style="4" customWidth="1"/>
    <col min="3855" max="3855" width="28.5703125" style="4" customWidth="1"/>
    <col min="3856" max="3856" width="28.85546875" style="4" customWidth="1"/>
    <col min="3857" max="3857" width="12.7109375" style="4" customWidth="1"/>
    <col min="3858" max="4093" width="11.42578125" style="4"/>
    <col min="4094" max="4095" width="1.28515625" style="4" customWidth="1"/>
    <col min="4096" max="4096" width="1.5703125" style="4" customWidth="1"/>
    <col min="4097" max="4097" width="20.5703125" style="4" customWidth="1"/>
    <col min="4098" max="4098" width="12.7109375" style="4" customWidth="1"/>
    <col min="4099" max="4099" width="23" style="4" customWidth="1"/>
    <col min="4100" max="4101" width="22.42578125" style="4" customWidth="1"/>
    <col min="4102" max="4102" width="23.140625" style="4" customWidth="1"/>
    <col min="4103" max="4103" width="22.85546875" style="4" customWidth="1"/>
    <col min="4104" max="4104" width="22.5703125" style="4" customWidth="1"/>
    <col min="4105" max="4105" width="19.85546875" style="4" customWidth="1"/>
    <col min="4106" max="4107" width="24.7109375" style="4" customWidth="1"/>
    <col min="4108" max="4108" width="23.28515625" style="4" customWidth="1"/>
    <col min="4109" max="4109" width="3.5703125" style="4" customWidth="1"/>
    <col min="4110" max="4110" width="26.140625" style="4" customWidth="1"/>
    <col min="4111" max="4111" width="28.5703125" style="4" customWidth="1"/>
    <col min="4112" max="4112" width="28.85546875" style="4" customWidth="1"/>
    <col min="4113" max="4113" width="12.7109375" style="4" customWidth="1"/>
    <col min="4114" max="4349" width="11.42578125" style="4"/>
    <col min="4350" max="4351" width="1.28515625" style="4" customWidth="1"/>
    <col min="4352" max="4352" width="1.5703125" style="4" customWidth="1"/>
    <col min="4353" max="4353" width="20.5703125" style="4" customWidth="1"/>
    <col min="4354" max="4354" width="12.7109375" style="4" customWidth="1"/>
    <col min="4355" max="4355" width="23" style="4" customWidth="1"/>
    <col min="4356" max="4357" width="22.42578125" style="4" customWidth="1"/>
    <col min="4358" max="4358" width="23.140625" style="4" customWidth="1"/>
    <col min="4359" max="4359" width="22.85546875" style="4" customWidth="1"/>
    <col min="4360" max="4360" width="22.5703125" style="4" customWidth="1"/>
    <col min="4361" max="4361" width="19.85546875" style="4" customWidth="1"/>
    <col min="4362" max="4363" width="24.7109375" style="4" customWidth="1"/>
    <col min="4364" max="4364" width="23.28515625" style="4" customWidth="1"/>
    <col min="4365" max="4365" width="3.5703125" style="4" customWidth="1"/>
    <col min="4366" max="4366" width="26.140625" style="4" customWidth="1"/>
    <col min="4367" max="4367" width="28.5703125" style="4" customWidth="1"/>
    <col min="4368" max="4368" width="28.85546875" style="4" customWidth="1"/>
    <col min="4369" max="4369" width="12.7109375" style="4" customWidth="1"/>
    <col min="4370" max="4605" width="11.42578125" style="4"/>
    <col min="4606" max="4607" width="1.28515625" style="4" customWidth="1"/>
    <col min="4608" max="4608" width="1.5703125" style="4" customWidth="1"/>
    <col min="4609" max="4609" width="20.5703125" style="4" customWidth="1"/>
    <col min="4610" max="4610" width="12.7109375" style="4" customWidth="1"/>
    <col min="4611" max="4611" width="23" style="4" customWidth="1"/>
    <col min="4612" max="4613" width="22.42578125" style="4" customWidth="1"/>
    <col min="4614" max="4614" width="23.140625" style="4" customWidth="1"/>
    <col min="4615" max="4615" width="22.85546875" style="4" customWidth="1"/>
    <col min="4616" max="4616" width="22.5703125" style="4" customWidth="1"/>
    <col min="4617" max="4617" width="19.85546875" style="4" customWidth="1"/>
    <col min="4618" max="4619" width="24.7109375" style="4" customWidth="1"/>
    <col min="4620" max="4620" width="23.28515625" style="4" customWidth="1"/>
    <col min="4621" max="4621" width="3.5703125" style="4" customWidth="1"/>
    <col min="4622" max="4622" width="26.140625" style="4" customWidth="1"/>
    <col min="4623" max="4623" width="28.5703125" style="4" customWidth="1"/>
    <col min="4624" max="4624" width="28.85546875" style="4" customWidth="1"/>
    <col min="4625" max="4625" width="12.7109375" style="4" customWidth="1"/>
    <col min="4626" max="4861" width="11.42578125" style="4"/>
    <col min="4862" max="4863" width="1.28515625" style="4" customWidth="1"/>
    <col min="4864" max="4864" width="1.5703125" style="4" customWidth="1"/>
    <col min="4865" max="4865" width="20.5703125" style="4" customWidth="1"/>
    <col min="4866" max="4866" width="12.7109375" style="4" customWidth="1"/>
    <col min="4867" max="4867" width="23" style="4" customWidth="1"/>
    <col min="4868" max="4869" width="22.42578125" style="4" customWidth="1"/>
    <col min="4870" max="4870" width="23.140625" style="4" customWidth="1"/>
    <col min="4871" max="4871" width="22.85546875" style="4" customWidth="1"/>
    <col min="4872" max="4872" width="22.5703125" style="4" customWidth="1"/>
    <col min="4873" max="4873" width="19.85546875" style="4" customWidth="1"/>
    <col min="4874" max="4875" width="24.7109375" style="4" customWidth="1"/>
    <col min="4876" max="4876" width="23.28515625" style="4" customWidth="1"/>
    <col min="4877" max="4877" width="3.5703125" style="4" customWidth="1"/>
    <col min="4878" max="4878" width="26.140625" style="4" customWidth="1"/>
    <col min="4879" max="4879" width="28.5703125" style="4" customWidth="1"/>
    <col min="4880" max="4880" width="28.85546875" style="4" customWidth="1"/>
    <col min="4881" max="4881" width="12.7109375" style="4" customWidth="1"/>
    <col min="4882" max="5117" width="11.42578125" style="4"/>
    <col min="5118" max="5119" width="1.28515625" style="4" customWidth="1"/>
    <col min="5120" max="5120" width="1.5703125" style="4" customWidth="1"/>
    <col min="5121" max="5121" width="20.5703125" style="4" customWidth="1"/>
    <col min="5122" max="5122" width="12.7109375" style="4" customWidth="1"/>
    <col min="5123" max="5123" width="23" style="4" customWidth="1"/>
    <col min="5124" max="5125" width="22.42578125" style="4" customWidth="1"/>
    <col min="5126" max="5126" width="23.140625" style="4" customWidth="1"/>
    <col min="5127" max="5127" width="22.85546875" style="4" customWidth="1"/>
    <col min="5128" max="5128" width="22.5703125" style="4" customWidth="1"/>
    <col min="5129" max="5129" width="19.85546875" style="4" customWidth="1"/>
    <col min="5130" max="5131" width="24.7109375" style="4" customWidth="1"/>
    <col min="5132" max="5132" width="23.28515625" style="4" customWidth="1"/>
    <col min="5133" max="5133" width="3.5703125" style="4" customWidth="1"/>
    <col min="5134" max="5134" width="26.140625" style="4" customWidth="1"/>
    <col min="5135" max="5135" width="28.5703125" style="4" customWidth="1"/>
    <col min="5136" max="5136" width="28.85546875" style="4" customWidth="1"/>
    <col min="5137" max="5137" width="12.7109375" style="4" customWidth="1"/>
    <col min="5138" max="5373" width="11.42578125" style="4"/>
    <col min="5374" max="5375" width="1.28515625" style="4" customWidth="1"/>
    <col min="5376" max="5376" width="1.5703125" style="4" customWidth="1"/>
    <col min="5377" max="5377" width="20.5703125" style="4" customWidth="1"/>
    <col min="5378" max="5378" width="12.7109375" style="4" customWidth="1"/>
    <col min="5379" max="5379" width="23" style="4" customWidth="1"/>
    <col min="5380" max="5381" width="22.42578125" style="4" customWidth="1"/>
    <col min="5382" max="5382" width="23.140625" style="4" customWidth="1"/>
    <col min="5383" max="5383" width="22.85546875" style="4" customWidth="1"/>
    <col min="5384" max="5384" width="22.5703125" style="4" customWidth="1"/>
    <col min="5385" max="5385" width="19.85546875" style="4" customWidth="1"/>
    <col min="5386" max="5387" width="24.7109375" style="4" customWidth="1"/>
    <col min="5388" max="5388" width="23.28515625" style="4" customWidth="1"/>
    <col min="5389" max="5389" width="3.5703125" style="4" customWidth="1"/>
    <col min="5390" max="5390" width="26.140625" style="4" customWidth="1"/>
    <col min="5391" max="5391" width="28.5703125" style="4" customWidth="1"/>
    <col min="5392" max="5392" width="28.85546875" style="4" customWidth="1"/>
    <col min="5393" max="5393" width="12.7109375" style="4" customWidth="1"/>
    <col min="5394" max="5629" width="11.42578125" style="4"/>
    <col min="5630" max="5631" width="1.28515625" style="4" customWidth="1"/>
    <col min="5632" max="5632" width="1.5703125" style="4" customWidth="1"/>
    <col min="5633" max="5633" width="20.5703125" style="4" customWidth="1"/>
    <col min="5634" max="5634" width="12.7109375" style="4" customWidth="1"/>
    <col min="5635" max="5635" width="23" style="4" customWidth="1"/>
    <col min="5636" max="5637" width="22.42578125" style="4" customWidth="1"/>
    <col min="5638" max="5638" width="23.140625" style="4" customWidth="1"/>
    <col min="5639" max="5639" width="22.85546875" style="4" customWidth="1"/>
    <col min="5640" max="5640" width="22.5703125" style="4" customWidth="1"/>
    <col min="5641" max="5641" width="19.85546875" style="4" customWidth="1"/>
    <col min="5642" max="5643" width="24.7109375" style="4" customWidth="1"/>
    <col min="5644" max="5644" width="23.28515625" style="4" customWidth="1"/>
    <col min="5645" max="5645" width="3.5703125" style="4" customWidth="1"/>
    <col min="5646" max="5646" width="26.140625" style="4" customWidth="1"/>
    <col min="5647" max="5647" width="28.5703125" style="4" customWidth="1"/>
    <col min="5648" max="5648" width="28.85546875" style="4" customWidth="1"/>
    <col min="5649" max="5649" width="12.7109375" style="4" customWidth="1"/>
    <col min="5650" max="5885" width="11.42578125" style="4"/>
    <col min="5886" max="5887" width="1.28515625" style="4" customWidth="1"/>
    <col min="5888" max="5888" width="1.5703125" style="4" customWidth="1"/>
    <col min="5889" max="5889" width="20.5703125" style="4" customWidth="1"/>
    <col min="5890" max="5890" width="12.7109375" style="4" customWidth="1"/>
    <col min="5891" max="5891" width="23" style="4" customWidth="1"/>
    <col min="5892" max="5893" width="22.42578125" style="4" customWidth="1"/>
    <col min="5894" max="5894" width="23.140625" style="4" customWidth="1"/>
    <col min="5895" max="5895" width="22.85546875" style="4" customWidth="1"/>
    <col min="5896" max="5896" width="22.5703125" style="4" customWidth="1"/>
    <col min="5897" max="5897" width="19.85546875" style="4" customWidth="1"/>
    <col min="5898" max="5899" width="24.7109375" style="4" customWidth="1"/>
    <col min="5900" max="5900" width="23.28515625" style="4" customWidth="1"/>
    <col min="5901" max="5901" width="3.5703125" style="4" customWidth="1"/>
    <col min="5902" max="5902" width="26.140625" style="4" customWidth="1"/>
    <col min="5903" max="5903" width="28.5703125" style="4" customWidth="1"/>
    <col min="5904" max="5904" width="28.85546875" style="4" customWidth="1"/>
    <col min="5905" max="5905" width="12.7109375" style="4" customWidth="1"/>
    <col min="5906" max="6141" width="11.42578125" style="4"/>
    <col min="6142" max="6143" width="1.28515625" style="4" customWidth="1"/>
    <col min="6144" max="6144" width="1.5703125" style="4" customWidth="1"/>
    <col min="6145" max="6145" width="20.5703125" style="4" customWidth="1"/>
    <col min="6146" max="6146" width="12.7109375" style="4" customWidth="1"/>
    <col min="6147" max="6147" width="23" style="4" customWidth="1"/>
    <col min="6148" max="6149" width="22.42578125" style="4" customWidth="1"/>
    <col min="6150" max="6150" width="23.140625" style="4" customWidth="1"/>
    <col min="6151" max="6151" width="22.85546875" style="4" customWidth="1"/>
    <col min="6152" max="6152" width="22.5703125" style="4" customWidth="1"/>
    <col min="6153" max="6153" width="19.85546875" style="4" customWidth="1"/>
    <col min="6154" max="6155" width="24.7109375" style="4" customWidth="1"/>
    <col min="6156" max="6156" width="23.28515625" style="4" customWidth="1"/>
    <col min="6157" max="6157" width="3.5703125" style="4" customWidth="1"/>
    <col min="6158" max="6158" width="26.140625" style="4" customWidth="1"/>
    <col min="6159" max="6159" width="28.5703125" style="4" customWidth="1"/>
    <col min="6160" max="6160" width="28.85546875" style="4" customWidth="1"/>
    <col min="6161" max="6161" width="12.7109375" style="4" customWidth="1"/>
    <col min="6162" max="6397" width="11.42578125" style="4"/>
    <col min="6398" max="6399" width="1.28515625" style="4" customWidth="1"/>
    <col min="6400" max="6400" width="1.5703125" style="4" customWidth="1"/>
    <col min="6401" max="6401" width="20.5703125" style="4" customWidth="1"/>
    <col min="6402" max="6402" width="12.7109375" style="4" customWidth="1"/>
    <col min="6403" max="6403" width="23" style="4" customWidth="1"/>
    <col min="6404" max="6405" width="22.42578125" style="4" customWidth="1"/>
    <col min="6406" max="6406" width="23.140625" style="4" customWidth="1"/>
    <col min="6407" max="6407" width="22.85546875" style="4" customWidth="1"/>
    <col min="6408" max="6408" width="22.5703125" style="4" customWidth="1"/>
    <col min="6409" max="6409" width="19.85546875" style="4" customWidth="1"/>
    <col min="6410" max="6411" width="24.7109375" style="4" customWidth="1"/>
    <col min="6412" max="6412" width="23.28515625" style="4" customWidth="1"/>
    <col min="6413" max="6413" width="3.5703125" style="4" customWidth="1"/>
    <col min="6414" max="6414" width="26.140625" style="4" customWidth="1"/>
    <col min="6415" max="6415" width="28.5703125" style="4" customWidth="1"/>
    <col min="6416" max="6416" width="28.85546875" style="4" customWidth="1"/>
    <col min="6417" max="6417" width="12.7109375" style="4" customWidth="1"/>
    <col min="6418" max="6653" width="11.42578125" style="4"/>
    <col min="6654" max="6655" width="1.28515625" style="4" customWidth="1"/>
    <col min="6656" max="6656" width="1.5703125" style="4" customWidth="1"/>
    <col min="6657" max="6657" width="20.5703125" style="4" customWidth="1"/>
    <col min="6658" max="6658" width="12.7109375" style="4" customWidth="1"/>
    <col min="6659" max="6659" width="23" style="4" customWidth="1"/>
    <col min="6660" max="6661" width="22.42578125" style="4" customWidth="1"/>
    <col min="6662" max="6662" width="23.140625" style="4" customWidth="1"/>
    <col min="6663" max="6663" width="22.85546875" style="4" customWidth="1"/>
    <col min="6664" max="6664" width="22.5703125" style="4" customWidth="1"/>
    <col min="6665" max="6665" width="19.85546875" style="4" customWidth="1"/>
    <col min="6666" max="6667" width="24.7109375" style="4" customWidth="1"/>
    <col min="6668" max="6668" width="23.28515625" style="4" customWidth="1"/>
    <col min="6669" max="6669" width="3.5703125" style="4" customWidth="1"/>
    <col min="6670" max="6670" width="26.140625" style="4" customWidth="1"/>
    <col min="6671" max="6671" width="28.5703125" style="4" customWidth="1"/>
    <col min="6672" max="6672" width="28.85546875" style="4" customWidth="1"/>
    <col min="6673" max="6673" width="12.7109375" style="4" customWidth="1"/>
    <col min="6674" max="6909" width="11.42578125" style="4"/>
    <col min="6910" max="6911" width="1.28515625" style="4" customWidth="1"/>
    <col min="6912" max="6912" width="1.5703125" style="4" customWidth="1"/>
    <col min="6913" max="6913" width="20.5703125" style="4" customWidth="1"/>
    <col min="6914" max="6914" width="12.7109375" style="4" customWidth="1"/>
    <col min="6915" max="6915" width="23" style="4" customWidth="1"/>
    <col min="6916" max="6917" width="22.42578125" style="4" customWidth="1"/>
    <col min="6918" max="6918" width="23.140625" style="4" customWidth="1"/>
    <col min="6919" max="6919" width="22.85546875" style="4" customWidth="1"/>
    <col min="6920" max="6920" width="22.5703125" style="4" customWidth="1"/>
    <col min="6921" max="6921" width="19.85546875" style="4" customWidth="1"/>
    <col min="6922" max="6923" width="24.7109375" style="4" customWidth="1"/>
    <col min="6924" max="6924" width="23.28515625" style="4" customWidth="1"/>
    <col min="6925" max="6925" width="3.5703125" style="4" customWidth="1"/>
    <col min="6926" max="6926" width="26.140625" style="4" customWidth="1"/>
    <col min="6927" max="6927" width="28.5703125" style="4" customWidth="1"/>
    <col min="6928" max="6928" width="28.85546875" style="4" customWidth="1"/>
    <col min="6929" max="6929" width="12.7109375" style="4" customWidth="1"/>
    <col min="6930" max="7165" width="11.42578125" style="4"/>
    <col min="7166" max="7167" width="1.28515625" style="4" customWidth="1"/>
    <col min="7168" max="7168" width="1.5703125" style="4" customWidth="1"/>
    <col min="7169" max="7169" width="20.5703125" style="4" customWidth="1"/>
    <col min="7170" max="7170" width="12.7109375" style="4" customWidth="1"/>
    <col min="7171" max="7171" width="23" style="4" customWidth="1"/>
    <col min="7172" max="7173" width="22.42578125" style="4" customWidth="1"/>
    <col min="7174" max="7174" width="23.140625" style="4" customWidth="1"/>
    <col min="7175" max="7175" width="22.85546875" style="4" customWidth="1"/>
    <col min="7176" max="7176" width="22.5703125" style="4" customWidth="1"/>
    <col min="7177" max="7177" width="19.85546875" style="4" customWidth="1"/>
    <col min="7178" max="7179" width="24.7109375" style="4" customWidth="1"/>
    <col min="7180" max="7180" width="23.28515625" style="4" customWidth="1"/>
    <col min="7181" max="7181" width="3.5703125" style="4" customWidth="1"/>
    <col min="7182" max="7182" width="26.140625" style="4" customWidth="1"/>
    <col min="7183" max="7183" width="28.5703125" style="4" customWidth="1"/>
    <col min="7184" max="7184" width="28.85546875" style="4" customWidth="1"/>
    <col min="7185" max="7185" width="12.7109375" style="4" customWidth="1"/>
    <col min="7186" max="7421" width="11.42578125" style="4"/>
    <col min="7422" max="7423" width="1.28515625" style="4" customWidth="1"/>
    <col min="7424" max="7424" width="1.5703125" style="4" customWidth="1"/>
    <col min="7425" max="7425" width="20.5703125" style="4" customWidth="1"/>
    <col min="7426" max="7426" width="12.7109375" style="4" customWidth="1"/>
    <col min="7427" max="7427" width="23" style="4" customWidth="1"/>
    <col min="7428" max="7429" width="22.42578125" style="4" customWidth="1"/>
    <col min="7430" max="7430" width="23.140625" style="4" customWidth="1"/>
    <col min="7431" max="7431" width="22.85546875" style="4" customWidth="1"/>
    <col min="7432" max="7432" width="22.5703125" style="4" customWidth="1"/>
    <col min="7433" max="7433" width="19.85546875" style="4" customWidth="1"/>
    <col min="7434" max="7435" width="24.7109375" style="4" customWidth="1"/>
    <col min="7436" max="7436" width="23.28515625" style="4" customWidth="1"/>
    <col min="7437" max="7437" width="3.5703125" style="4" customWidth="1"/>
    <col min="7438" max="7438" width="26.140625" style="4" customWidth="1"/>
    <col min="7439" max="7439" width="28.5703125" style="4" customWidth="1"/>
    <col min="7440" max="7440" width="28.85546875" style="4" customWidth="1"/>
    <col min="7441" max="7441" width="12.7109375" style="4" customWidth="1"/>
    <col min="7442" max="7677" width="11.42578125" style="4"/>
    <col min="7678" max="7679" width="1.28515625" style="4" customWidth="1"/>
    <col min="7680" max="7680" width="1.5703125" style="4" customWidth="1"/>
    <col min="7681" max="7681" width="20.5703125" style="4" customWidth="1"/>
    <col min="7682" max="7682" width="12.7109375" style="4" customWidth="1"/>
    <col min="7683" max="7683" width="23" style="4" customWidth="1"/>
    <col min="7684" max="7685" width="22.42578125" style="4" customWidth="1"/>
    <col min="7686" max="7686" width="23.140625" style="4" customWidth="1"/>
    <col min="7687" max="7687" width="22.85546875" style="4" customWidth="1"/>
    <col min="7688" max="7688" width="22.5703125" style="4" customWidth="1"/>
    <col min="7689" max="7689" width="19.85546875" style="4" customWidth="1"/>
    <col min="7690" max="7691" width="24.7109375" style="4" customWidth="1"/>
    <col min="7692" max="7692" width="23.28515625" style="4" customWidth="1"/>
    <col min="7693" max="7693" width="3.5703125" style="4" customWidth="1"/>
    <col min="7694" max="7694" width="26.140625" style="4" customWidth="1"/>
    <col min="7695" max="7695" width="28.5703125" style="4" customWidth="1"/>
    <col min="7696" max="7696" width="28.85546875" style="4" customWidth="1"/>
    <col min="7697" max="7697" width="12.7109375" style="4" customWidth="1"/>
    <col min="7698" max="7933" width="11.42578125" style="4"/>
    <col min="7934" max="7935" width="1.28515625" style="4" customWidth="1"/>
    <col min="7936" max="7936" width="1.5703125" style="4" customWidth="1"/>
    <col min="7937" max="7937" width="20.5703125" style="4" customWidth="1"/>
    <col min="7938" max="7938" width="12.7109375" style="4" customWidth="1"/>
    <col min="7939" max="7939" width="23" style="4" customWidth="1"/>
    <col min="7940" max="7941" width="22.42578125" style="4" customWidth="1"/>
    <col min="7942" max="7942" width="23.140625" style="4" customWidth="1"/>
    <col min="7943" max="7943" width="22.85546875" style="4" customWidth="1"/>
    <col min="7944" max="7944" width="22.5703125" style="4" customWidth="1"/>
    <col min="7945" max="7945" width="19.85546875" style="4" customWidth="1"/>
    <col min="7946" max="7947" width="24.7109375" style="4" customWidth="1"/>
    <col min="7948" max="7948" width="23.28515625" style="4" customWidth="1"/>
    <col min="7949" max="7949" width="3.5703125" style="4" customWidth="1"/>
    <col min="7950" max="7950" width="26.140625" style="4" customWidth="1"/>
    <col min="7951" max="7951" width="28.5703125" style="4" customWidth="1"/>
    <col min="7952" max="7952" width="28.85546875" style="4" customWidth="1"/>
    <col min="7953" max="7953" width="12.7109375" style="4" customWidth="1"/>
    <col min="7954" max="8189" width="11.42578125" style="4"/>
    <col min="8190" max="8191" width="1.28515625" style="4" customWidth="1"/>
    <col min="8192" max="8192" width="1.5703125" style="4" customWidth="1"/>
    <col min="8193" max="8193" width="20.5703125" style="4" customWidth="1"/>
    <col min="8194" max="8194" width="12.7109375" style="4" customWidth="1"/>
    <col min="8195" max="8195" width="23" style="4" customWidth="1"/>
    <col min="8196" max="8197" width="22.42578125" style="4" customWidth="1"/>
    <col min="8198" max="8198" width="23.140625" style="4" customWidth="1"/>
    <col min="8199" max="8199" width="22.85546875" style="4" customWidth="1"/>
    <col min="8200" max="8200" width="22.5703125" style="4" customWidth="1"/>
    <col min="8201" max="8201" width="19.85546875" style="4" customWidth="1"/>
    <col min="8202" max="8203" width="24.7109375" style="4" customWidth="1"/>
    <col min="8204" max="8204" width="23.28515625" style="4" customWidth="1"/>
    <col min="8205" max="8205" width="3.5703125" style="4" customWidth="1"/>
    <col min="8206" max="8206" width="26.140625" style="4" customWidth="1"/>
    <col min="8207" max="8207" width="28.5703125" style="4" customWidth="1"/>
    <col min="8208" max="8208" width="28.85546875" style="4" customWidth="1"/>
    <col min="8209" max="8209" width="12.7109375" style="4" customWidth="1"/>
    <col min="8210" max="8445" width="11.42578125" style="4"/>
    <col min="8446" max="8447" width="1.28515625" style="4" customWidth="1"/>
    <col min="8448" max="8448" width="1.5703125" style="4" customWidth="1"/>
    <col min="8449" max="8449" width="20.5703125" style="4" customWidth="1"/>
    <col min="8450" max="8450" width="12.7109375" style="4" customWidth="1"/>
    <col min="8451" max="8451" width="23" style="4" customWidth="1"/>
    <col min="8452" max="8453" width="22.42578125" style="4" customWidth="1"/>
    <col min="8454" max="8454" width="23.140625" style="4" customWidth="1"/>
    <col min="8455" max="8455" width="22.85546875" style="4" customWidth="1"/>
    <col min="8456" max="8456" width="22.5703125" style="4" customWidth="1"/>
    <col min="8457" max="8457" width="19.85546875" style="4" customWidth="1"/>
    <col min="8458" max="8459" width="24.7109375" style="4" customWidth="1"/>
    <col min="8460" max="8460" width="23.28515625" style="4" customWidth="1"/>
    <col min="8461" max="8461" width="3.5703125" style="4" customWidth="1"/>
    <col min="8462" max="8462" width="26.140625" style="4" customWidth="1"/>
    <col min="8463" max="8463" width="28.5703125" style="4" customWidth="1"/>
    <col min="8464" max="8464" width="28.85546875" style="4" customWidth="1"/>
    <col min="8465" max="8465" width="12.7109375" style="4" customWidth="1"/>
    <col min="8466" max="8701" width="11.42578125" style="4"/>
    <col min="8702" max="8703" width="1.28515625" style="4" customWidth="1"/>
    <col min="8704" max="8704" width="1.5703125" style="4" customWidth="1"/>
    <col min="8705" max="8705" width="20.5703125" style="4" customWidth="1"/>
    <col min="8706" max="8706" width="12.7109375" style="4" customWidth="1"/>
    <col min="8707" max="8707" width="23" style="4" customWidth="1"/>
    <col min="8708" max="8709" width="22.42578125" style="4" customWidth="1"/>
    <col min="8710" max="8710" width="23.140625" style="4" customWidth="1"/>
    <col min="8711" max="8711" width="22.85546875" style="4" customWidth="1"/>
    <col min="8712" max="8712" width="22.5703125" style="4" customWidth="1"/>
    <col min="8713" max="8713" width="19.85546875" style="4" customWidth="1"/>
    <col min="8714" max="8715" width="24.7109375" style="4" customWidth="1"/>
    <col min="8716" max="8716" width="23.28515625" style="4" customWidth="1"/>
    <col min="8717" max="8717" width="3.5703125" style="4" customWidth="1"/>
    <col min="8718" max="8718" width="26.140625" style="4" customWidth="1"/>
    <col min="8719" max="8719" width="28.5703125" style="4" customWidth="1"/>
    <col min="8720" max="8720" width="28.85546875" style="4" customWidth="1"/>
    <col min="8721" max="8721" width="12.7109375" style="4" customWidth="1"/>
    <col min="8722" max="8957" width="11.42578125" style="4"/>
    <col min="8958" max="8959" width="1.28515625" style="4" customWidth="1"/>
    <col min="8960" max="8960" width="1.5703125" style="4" customWidth="1"/>
    <col min="8961" max="8961" width="20.5703125" style="4" customWidth="1"/>
    <col min="8962" max="8962" width="12.7109375" style="4" customWidth="1"/>
    <col min="8963" max="8963" width="23" style="4" customWidth="1"/>
    <col min="8964" max="8965" width="22.42578125" style="4" customWidth="1"/>
    <col min="8966" max="8966" width="23.140625" style="4" customWidth="1"/>
    <col min="8967" max="8967" width="22.85546875" style="4" customWidth="1"/>
    <col min="8968" max="8968" width="22.5703125" style="4" customWidth="1"/>
    <col min="8969" max="8969" width="19.85546875" style="4" customWidth="1"/>
    <col min="8970" max="8971" width="24.7109375" style="4" customWidth="1"/>
    <col min="8972" max="8972" width="23.28515625" style="4" customWidth="1"/>
    <col min="8973" max="8973" width="3.5703125" style="4" customWidth="1"/>
    <col min="8974" max="8974" width="26.140625" style="4" customWidth="1"/>
    <col min="8975" max="8975" width="28.5703125" style="4" customWidth="1"/>
    <col min="8976" max="8976" width="28.85546875" style="4" customWidth="1"/>
    <col min="8977" max="8977" width="12.7109375" style="4" customWidth="1"/>
    <col min="8978" max="9213" width="11.42578125" style="4"/>
    <col min="9214" max="9215" width="1.28515625" style="4" customWidth="1"/>
    <col min="9216" max="9216" width="1.5703125" style="4" customWidth="1"/>
    <col min="9217" max="9217" width="20.5703125" style="4" customWidth="1"/>
    <col min="9218" max="9218" width="12.7109375" style="4" customWidth="1"/>
    <col min="9219" max="9219" width="23" style="4" customWidth="1"/>
    <col min="9220" max="9221" width="22.42578125" style="4" customWidth="1"/>
    <col min="9222" max="9222" width="23.140625" style="4" customWidth="1"/>
    <col min="9223" max="9223" width="22.85546875" style="4" customWidth="1"/>
    <col min="9224" max="9224" width="22.5703125" style="4" customWidth="1"/>
    <col min="9225" max="9225" width="19.85546875" style="4" customWidth="1"/>
    <col min="9226" max="9227" width="24.7109375" style="4" customWidth="1"/>
    <col min="9228" max="9228" width="23.28515625" style="4" customWidth="1"/>
    <col min="9229" max="9229" width="3.5703125" style="4" customWidth="1"/>
    <col min="9230" max="9230" width="26.140625" style="4" customWidth="1"/>
    <col min="9231" max="9231" width="28.5703125" style="4" customWidth="1"/>
    <col min="9232" max="9232" width="28.85546875" style="4" customWidth="1"/>
    <col min="9233" max="9233" width="12.7109375" style="4" customWidth="1"/>
    <col min="9234" max="9469" width="11.42578125" style="4"/>
    <col min="9470" max="9471" width="1.28515625" style="4" customWidth="1"/>
    <col min="9472" max="9472" width="1.5703125" style="4" customWidth="1"/>
    <col min="9473" max="9473" width="20.5703125" style="4" customWidth="1"/>
    <col min="9474" max="9474" width="12.7109375" style="4" customWidth="1"/>
    <col min="9475" max="9475" width="23" style="4" customWidth="1"/>
    <col min="9476" max="9477" width="22.42578125" style="4" customWidth="1"/>
    <col min="9478" max="9478" width="23.140625" style="4" customWidth="1"/>
    <col min="9479" max="9479" width="22.85546875" style="4" customWidth="1"/>
    <col min="9480" max="9480" width="22.5703125" style="4" customWidth="1"/>
    <col min="9481" max="9481" width="19.85546875" style="4" customWidth="1"/>
    <col min="9482" max="9483" width="24.7109375" style="4" customWidth="1"/>
    <col min="9484" max="9484" width="23.28515625" style="4" customWidth="1"/>
    <col min="9485" max="9485" width="3.5703125" style="4" customWidth="1"/>
    <col min="9486" max="9486" width="26.140625" style="4" customWidth="1"/>
    <col min="9487" max="9487" width="28.5703125" style="4" customWidth="1"/>
    <col min="9488" max="9488" width="28.85546875" style="4" customWidth="1"/>
    <col min="9489" max="9489" width="12.7109375" style="4" customWidth="1"/>
    <col min="9490" max="9725" width="11.42578125" style="4"/>
    <col min="9726" max="9727" width="1.28515625" style="4" customWidth="1"/>
    <col min="9728" max="9728" width="1.5703125" style="4" customWidth="1"/>
    <col min="9729" max="9729" width="20.5703125" style="4" customWidth="1"/>
    <col min="9730" max="9730" width="12.7109375" style="4" customWidth="1"/>
    <col min="9731" max="9731" width="23" style="4" customWidth="1"/>
    <col min="9732" max="9733" width="22.42578125" style="4" customWidth="1"/>
    <col min="9734" max="9734" width="23.140625" style="4" customWidth="1"/>
    <col min="9735" max="9735" width="22.85546875" style="4" customWidth="1"/>
    <col min="9736" max="9736" width="22.5703125" style="4" customWidth="1"/>
    <col min="9737" max="9737" width="19.85546875" style="4" customWidth="1"/>
    <col min="9738" max="9739" width="24.7109375" style="4" customWidth="1"/>
    <col min="9740" max="9740" width="23.28515625" style="4" customWidth="1"/>
    <col min="9741" max="9741" width="3.5703125" style="4" customWidth="1"/>
    <col min="9742" max="9742" width="26.140625" style="4" customWidth="1"/>
    <col min="9743" max="9743" width="28.5703125" style="4" customWidth="1"/>
    <col min="9744" max="9744" width="28.85546875" style="4" customWidth="1"/>
    <col min="9745" max="9745" width="12.7109375" style="4" customWidth="1"/>
    <col min="9746" max="9981" width="11.42578125" style="4"/>
    <col min="9982" max="9983" width="1.28515625" style="4" customWidth="1"/>
    <col min="9984" max="9984" width="1.5703125" style="4" customWidth="1"/>
    <col min="9985" max="9985" width="20.5703125" style="4" customWidth="1"/>
    <col min="9986" max="9986" width="12.7109375" style="4" customWidth="1"/>
    <col min="9987" max="9987" width="23" style="4" customWidth="1"/>
    <col min="9988" max="9989" width="22.42578125" style="4" customWidth="1"/>
    <col min="9990" max="9990" width="23.140625" style="4" customWidth="1"/>
    <col min="9991" max="9991" width="22.85546875" style="4" customWidth="1"/>
    <col min="9992" max="9992" width="22.5703125" style="4" customWidth="1"/>
    <col min="9993" max="9993" width="19.85546875" style="4" customWidth="1"/>
    <col min="9994" max="9995" width="24.7109375" style="4" customWidth="1"/>
    <col min="9996" max="9996" width="23.28515625" style="4" customWidth="1"/>
    <col min="9997" max="9997" width="3.5703125" style="4" customWidth="1"/>
    <col min="9998" max="9998" width="26.140625" style="4" customWidth="1"/>
    <col min="9999" max="9999" width="28.5703125" style="4" customWidth="1"/>
    <col min="10000" max="10000" width="28.85546875" style="4" customWidth="1"/>
    <col min="10001" max="10001" width="12.7109375" style="4" customWidth="1"/>
    <col min="10002" max="10237" width="11.42578125" style="4"/>
    <col min="10238" max="10239" width="1.28515625" style="4" customWidth="1"/>
    <col min="10240" max="10240" width="1.5703125" style="4" customWidth="1"/>
    <col min="10241" max="10241" width="20.5703125" style="4" customWidth="1"/>
    <col min="10242" max="10242" width="12.7109375" style="4" customWidth="1"/>
    <col min="10243" max="10243" width="23" style="4" customWidth="1"/>
    <col min="10244" max="10245" width="22.42578125" style="4" customWidth="1"/>
    <col min="10246" max="10246" width="23.140625" style="4" customWidth="1"/>
    <col min="10247" max="10247" width="22.85546875" style="4" customWidth="1"/>
    <col min="10248" max="10248" width="22.5703125" style="4" customWidth="1"/>
    <col min="10249" max="10249" width="19.85546875" style="4" customWidth="1"/>
    <col min="10250" max="10251" width="24.7109375" style="4" customWidth="1"/>
    <col min="10252" max="10252" width="23.28515625" style="4" customWidth="1"/>
    <col min="10253" max="10253" width="3.5703125" style="4" customWidth="1"/>
    <col min="10254" max="10254" width="26.140625" style="4" customWidth="1"/>
    <col min="10255" max="10255" width="28.5703125" style="4" customWidth="1"/>
    <col min="10256" max="10256" width="28.85546875" style="4" customWidth="1"/>
    <col min="10257" max="10257" width="12.7109375" style="4" customWidth="1"/>
    <col min="10258" max="10493" width="11.42578125" style="4"/>
    <col min="10494" max="10495" width="1.28515625" style="4" customWidth="1"/>
    <col min="10496" max="10496" width="1.5703125" style="4" customWidth="1"/>
    <col min="10497" max="10497" width="20.5703125" style="4" customWidth="1"/>
    <col min="10498" max="10498" width="12.7109375" style="4" customWidth="1"/>
    <col min="10499" max="10499" width="23" style="4" customWidth="1"/>
    <col min="10500" max="10501" width="22.42578125" style="4" customWidth="1"/>
    <col min="10502" max="10502" width="23.140625" style="4" customWidth="1"/>
    <col min="10503" max="10503" width="22.85546875" style="4" customWidth="1"/>
    <col min="10504" max="10504" width="22.5703125" style="4" customWidth="1"/>
    <col min="10505" max="10505" width="19.85546875" style="4" customWidth="1"/>
    <col min="10506" max="10507" width="24.7109375" style="4" customWidth="1"/>
    <col min="10508" max="10508" width="23.28515625" style="4" customWidth="1"/>
    <col min="10509" max="10509" width="3.5703125" style="4" customWidth="1"/>
    <col min="10510" max="10510" width="26.140625" style="4" customWidth="1"/>
    <col min="10511" max="10511" width="28.5703125" style="4" customWidth="1"/>
    <col min="10512" max="10512" width="28.85546875" style="4" customWidth="1"/>
    <col min="10513" max="10513" width="12.7109375" style="4" customWidth="1"/>
    <col min="10514" max="10749" width="11.42578125" style="4"/>
    <col min="10750" max="10751" width="1.28515625" style="4" customWidth="1"/>
    <col min="10752" max="10752" width="1.5703125" style="4" customWidth="1"/>
    <col min="10753" max="10753" width="20.5703125" style="4" customWidth="1"/>
    <col min="10754" max="10754" width="12.7109375" style="4" customWidth="1"/>
    <col min="10755" max="10755" width="23" style="4" customWidth="1"/>
    <col min="10756" max="10757" width="22.42578125" style="4" customWidth="1"/>
    <col min="10758" max="10758" width="23.140625" style="4" customWidth="1"/>
    <col min="10759" max="10759" width="22.85546875" style="4" customWidth="1"/>
    <col min="10760" max="10760" width="22.5703125" style="4" customWidth="1"/>
    <col min="10761" max="10761" width="19.85546875" style="4" customWidth="1"/>
    <col min="10762" max="10763" width="24.7109375" style="4" customWidth="1"/>
    <col min="10764" max="10764" width="23.28515625" style="4" customWidth="1"/>
    <col min="10765" max="10765" width="3.5703125" style="4" customWidth="1"/>
    <col min="10766" max="10766" width="26.140625" style="4" customWidth="1"/>
    <col min="10767" max="10767" width="28.5703125" style="4" customWidth="1"/>
    <col min="10768" max="10768" width="28.85546875" style="4" customWidth="1"/>
    <col min="10769" max="10769" width="12.7109375" style="4" customWidth="1"/>
    <col min="10770" max="11005" width="11.42578125" style="4"/>
    <col min="11006" max="11007" width="1.28515625" style="4" customWidth="1"/>
    <col min="11008" max="11008" width="1.5703125" style="4" customWidth="1"/>
    <col min="11009" max="11009" width="20.5703125" style="4" customWidth="1"/>
    <col min="11010" max="11010" width="12.7109375" style="4" customWidth="1"/>
    <col min="11011" max="11011" width="23" style="4" customWidth="1"/>
    <col min="11012" max="11013" width="22.42578125" style="4" customWidth="1"/>
    <col min="11014" max="11014" width="23.140625" style="4" customWidth="1"/>
    <col min="11015" max="11015" width="22.85546875" style="4" customWidth="1"/>
    <col min="11016" max="11016" width="22.5703125" style="4" customWidth="1"/>
    <col min="11017" max="11017" width="19.85546875" style="4" customWidth="1"/>
    <col min="11018" max="11019" width="24.7109375" style="4" customWidth="1"/>
    <col min="11020" max="11020" width="23.28515625" style="4" customWidth="1"/>
    <col min="11021" max="11021" width="3.5703125" style="4" customWidth="1"/>
    <col min="11022" max="11022" width="26.140625" style="4" customWidth="1"/>
    <col min="11023" max="11023" width="28.5703125" style="4" customWidth="1"/>
    <col min="11024" max="11024" width="28.85546875" style="4" customWidth="1"/>
    <col min="11025" max="11025" width="12.7109375" style="4" customWidth="1"/>
    <col min="11026" max="11261" width="11.42578125" style="4"/>
    <col min="11262" max="11263" width="1.28515625" style="4" customWidth="1"/>
    <col min="11264" max="11264" width="1.5703125" style="4" customWidth="1"/>
    <col min="11265" max="11265" width="20.5703125" style="4" customWidth="1"/>
    <col min="11266" max="11266" width="12.7109375" style="4" customWidth="1"/>
    <col min="11267" max="11267" width="23" style="4" customWidth="1"/>
    <col min="11268" max="11269" width="22.42578125" style="4" customWidth="1"/>
    <col min="11270" max="11270" width="23.140625" style="4" customWidth="1"/>
    <col min="11271" max="11271" width="22.85546875" style="4" customWidth="1"/>
    <col min="11272" max="11272" width="22.5703125" style="4" customWidth="1"/>
    <col min="11273" max="11273" width="19.85546875" style="4" customWidth="1"/>
    <col min="11274" max="11275" width="24.7109375" style="4" customWidth="1"/>
    <col min="11276" max="11276" width="23.28515625" style="4" customWidth="1"/>
    <col min="11277" max="11277" width="3.5703125" style="4" customWidth="1"/>
    <col min="11278" max="11278" width="26.140625" style="4" customWidth="1"/>
    <col min="11279" max="11279" width="28.5703125" style="4" customWidth="1"/>
    <col min="11280" max="11280" width="28.85546875" style="4" customWidth="1"/>
    <col min="11281" max="11281" width="12.7109375" style="4" customWidth="1"/>
    <col min="11282" max="11517" width="11.42578125" style="4"/>
    <col min="11518" max="11519" width="1.28515625" style="4" customWidth="1"/>
    <col min="11520" max="11520" width="1.5703125" style="4" customWidth="1"/>
    <col min="11521" max="11521" width="20.5703125" style="4" customWidth="1"/>
    <col min="11522" max="11522" width="12.7109375" style="4" customWidth="1"/>
    <col min="11523" max="11523" width="23" style="4" customWidth="1"/>
    <col min="11524" max="11525" width="22.42578125" style="4" customWidth="1"/>
    <col min="11526" max="11526" width="23.140625" style="4" customWidth="1"/>
    <col min="11527" max="11527" width="22.85546875" style="4" customWidth="1"/>
    <col min="11528" max="11528" width="22.5703125" style="4" customWidth="1"/>
    <col min="11529" max="11529" width="19.85546875" style="4" customWidth="1"/>
    <col min="11530" max="11531" width="24.7109375" style="4" customWidth="1"/>
    <col min="11532" max="11532" width="23.28515625" style="4" customWidth="1"/>
    <col min="11533" max="11533" width="3.5703125" style="4" customWidth="1"/>
    <col min="11534" max="11534" width="26.140625" style="4" customWidth="1"/>
    <col min="11535" max="11535" width="28.5703125" style="4" customWidth="1"/>
    <col min="11536" max="11536" width="28.85546875" style="4" customWidth="1"/>
    <col min="11537" max="11537" width="12.7109375" style="4" customWidth="1"/>
    <col min="11538" max="11773" width="11.42578125" style="4"/>
    <col min="11774" max="11775" width="1.28515625" style="4" customWidth="1"/>
    <col min="11776" max="11776" width="1.5703125" style="4" customWidth="1"/>
    <col min="11777" max="11777" width="20.5703125" style="4" customWidth="1"/>
    <col min="11778" max="11778" width="12.7109375" style="4" customWidth="1"/>
    <col min="11779" max="11779" width="23" style="4" customWidth="1"/>
    <col min="11780" max="11781" width="22.42578125" style="4" customWidth="1"/>
    <col min="11782" max="11782" width="23.140625" style="4" customWidth="1"/>
    <col min="11783" max="11783" width="22.85546875" style="4" customWidth="1"/>
    <col min="11784" max="11784" width="22.5703125" style="4" customWidth="1"/>
    <col min="11785" max="11785" width="19.85546875" style="4" customWidth="1"/>
    <col min="11786" max="11787" width="24.7109375" style="4" customWidth="1"/>
    <col min="11788" max="11788" width="23.28515625" style="4" customWidth="1"/>
    <col min="11789" max="11789" width="3.5703125" style="4" customWidth="1"/>
    <col min="11790" max="11790" width="26.140625" style="4" customWidth="1"/>
    <col min="11791" max="11791" width="28.5703125" style="4" customWidth="1"/>
    <col min="11792" max="11792" width="28.85546875" style="4" customWidth="1"/>
    <col min="11793" max="11793" width="12.7109375" style="4" customWidth="1"/>
    <col min="11794" max="12029" width="11.42578125" style="4"/>
    <col min="12030" max="12031" width="1.28515625" style="4" customWidth="1"/>
    <col min="12032" max="12032" width="1.5703125" style="4" customWidth="1"/>
    <col min="12033" max="12033" width="20.5703125" style="4" customWidth="1"/>
    <col min="12034" max="12034" width="12.7109375" style="4" customWidth="1"/>
    <col min="12035" max="12035" width="23" style="4" customWidth="1"/>
    <col min="12036" max="12037" width="22.42578125" style="4" customWidth="1"/>
    <col min="12038" max="12038" width="23.140625" style="4" customWidth="1"/>
    <col min="12039" max="12039" width="22.85546875" style="4" customWidth="1"/>
    <col min="12040" max="12040" width="22.5703125" style="4" customWidth="1"/>
    <col min="12041" max="12041" width="19.85546875" style="4" customWidth="1"/>
    <col min="12042" max="12043" width="24.7109375" style="4" customWidth="1"/>
    <col min="12044" max="12044" width="23.28515625" style="4" customWidth="1"/>
    <col min="12045" max="12045" width="3.5703125" style="4" customWidth="1"/>
    <col min="12046" max="12046" width="26.140625" style="4" customWidth="1"/>
    <col min="12047" max="12047" width="28.5703125" style="4" customWidth="1"/>
    <col min="12048" max="12048" width="28.85546875" style="4" customWidth="1"/>
    <col min="12049" max="12049" width="12.7109375" style="4" customWidth="1"/>
    <col min="12050" max="12285" width="11.42578125" style="4"/>
    <col min="12286" max="12287" width="1.28515625" style="4" customWidth="1"/>
    <col min="12288" max="12288" width="1.5703125" style="4" customWidth="1"/>
    <col min="12289" max="12289" width="20.5703125" style="4" customWidth="1"/>
    <col min="12290" max="12290" width="12.7109375" style="4" customWidth="1"/>
    <col min="12291" max="12291" width="23" style="4" customWidth="1"/>
    <col min="12292" max="12293" width="22.42578125" style="4" customWidth="1"/>
    <col min="12294" max="12294" width="23.140625" style="4" customWidth="1"/>
    <col min="12295" max="12295" width="22.85546875" style="4" customWidth="1"/>
    <col min="12296" max="12296" width="22.5703125" style="4" customWidth="1"/>
    <col min="12297" max="12297" width="19.85546875" style="4" customWidth="1"/>
    <col min="12298" max="12299" width="24.7109375" style="4" customWidth="1"/>
    <col min="12300" max="12300" width="23.28515625" style="4" customWidth="1"/>
    <col min="12301" max="12301" width="3.5703125" style="4" customWidth="1"/>
    <col min="12302" max="12302" width="26.140625" style="4" customWidth="1"/>
    <col min="12303" max="12303" width="28.5703125" style="4" customWidth="1"/>
    <col min="12304" max="12304" width="28.85546875" style="4" customWidth="1"/>
    <col min="12305" max="12305" width="12.7109375" style="4" customWidth="1"/>
    <col min="12306" max="12541" width="11.42578125" style="4"/>
    <col min="12542" max="12543" width="1.28515625" style="4" customWidth="1"/>
    <col min="12544" max="12544" width="1.5703125" style="4" customWidth="1"/>
    <col min="12545" max="12545" width="20.5703125" style="4" customWidth="1"/>
    <col min="12546" max="12546" width="12.7109375" style="4" customWidth="1"/>
    <col min="12547" max="12547" width="23" style="4" customWidth="1"/>
    <col min="12548" max="12549" width="22.42578125" style="4" customWidth="1"/>
    <col min="12550" max="12550" width="23.140625" style="4" customWidth="1"/>
    <col min="12551" max="12551" width="22.85546875" style="4" customWidth="1"/>
    <col min="12552" max="12552" width="22.5703125" style="4" customWidth="1"/>
    <col min="12553" max="12553" width="19.85546875" style="4" customWidth="1"/>
    <col min="12554" max="12555" width="24.7109375" style="4" customWidth="1"/>
    <col min="12556" max="12556" width="23.28515625" style="4" customWidth="1"/>
    <col min="12557" max="12557" width="3.5703125" style="4" customWidth="1"/>
    <col min="12558" max="12558" width="26.140625" style="4" customWidth="1"/>
    <col min="12559" max="12559" width="28.5703125" style="4" customWidth="1"/>
    <col min="12560" max="12560" width="28.85546875" style="4" customWidth="1"/>
    <col min="12561" max="12561" width="12.7109375" style="4" customWidth="1"/>
    <col min="12562" max="12797" width="11.42578125" style="4"/>
    <col min="12798" max="12799" width="1.28515625" style="4" customWidth="1"/>
    <col min="12800" max="12800" width="1.5703125" style="4" customWidth="1"/>
    <col min="12801" max="12801" width="20.5703125" style="4" customWidth="1"/>
    <col min="12802" max="12802" width="12.7109375" style="4" customWidth="1"/>
    <col min="12803" max="12803" width="23" style="4" customWidth="1"/>
    <col min="12804" max="12805" width="22.42578125" style="4" customWidth="1"/>
    <col min="12806" max="12806" width="23.140625" style="4" customWidth="1"/>
    <col min="12807" max="12807" width="22.85546875" style="4" customWidth="1"/>
    <col min="12808" max="12808" width="22.5703125" style="4" customWidth="1"/>
    <col min="12809" max="12809" width="19.85546875" style="4" customWidth="1"/>
    <col min="12810" max="12811" width="24.7109375" style="4" customWidth="1"/>
    <col min="12812" max="12812" width="23.28515625" style="4" customWidth="1"/>
    <col min="12813" max="12813" width="3.5703125" style="4" customWidth="1"/>
    <col min="12814" max="12814" width="26.140625" style="4" customWidth="1"/>
    <col min="12815" max="12815" width="28.5703125" style="4" customWidth="1"/>
    <col min="12816" max="12816" width="28.85546875" style="4" customWidth="1"/>
    <col min="12817" max="12817" width="12.7109375" style="4" customWidth="1"/>
    <col min="12818" max="13053" width="11.42578125" style="4"/>
    <col min="13054" max="13055" width="1.28515625" style="4" customWidth="1"/>
    <col min="13056" max="13056" width="1.5703125" style="4" customWidth="1"/>
    <col min="13057" max="13057" width="20.5703125" style="4" customWidth="1"/>
    <col min="13058" max="13058" width="12.7109375" style="4" customWidth="1"/>
    <col min="13059" max="13059" width="23" style="4" customWidth="1"/>
    <col min="13060" max="13061" width="22.42578125" style="4" customWidth="1"/>
    <col min="13062" max="13062" width="23.140625" style="4" customWidth="1"/>
    <col min="13063" max="13063" width="22.85546875" style="4" customWidth="1"/>
    <col min="13064" max="13064" width="22.5703125" style="4" customWidth="1"/>
    <col min="13065" max="13065" width="19.85546875" style="4" customWidth="1"/>
    <col min="13066" max="13067" width="24.7109375" style="4" customWidth="1"/>
    <col min="13068" max="13068" width="23.28515625" style="4" customWidth="1"/>
    <col min="13069" max="13069" width="3.5703125" style="4" customWidth="1"/>
    <col min="13070" max="13070" width="26.140625" style="4" customWidth="1"/>
    <col min="13071" max="13071" width="28.5703125" style="4" customWidth="1"/>
    <col min="13072" max="13072" width="28.85546875" style="4" customWidth="1"/>
    <col min="13073" max="13073" width="12.7109375" style="4" customWidth="1"/>
    <col min="13074" max="13309" width="11.42578125" style="4"/>
    <col min="13310" max="13311" width="1.28515625" style="4" customWidth="1"/>
    <col min="13312" max="13312" width="1.5703125" style="4" customWidth="1"/>
    <col min="13313" max="13313" width="20.5703125" style="4" customWidth="1"/>
    <col min="13314" max="13314" width="12.7109375" style="4" customWidth="1"/>
    <col min="13315" max="13315" width="23" style="4" customWidth="1"/>
    <col min="13316" max="13317" width="22.42578125" style="4" customWidth="1"/>
    <col min="13318" max="13318" width="23.140625" style="4" customWidth="1"/>
    <col min="13319" max="13319" width="22.85546875" style="4" customWidth="1"/>
    <col min="13320" max="13320" width="22.5703125" style="4" customWidth="1"/>
    <col min="13321" max="13321" width="19.85546875" style="4" customWidth="1"/>
    <col min="13322" max="13323" width="24.7109375" style="4" customWidth="1"/>
    <col min="13324" max="13324" width="23.28515625" style="4" customWidth="1"/>
    <col min="13325" max="13325" width="3.5703125" style="4" customWidth="1"/>
    <col min="13326" max="13326" width="26.140625" style="4" customWidth="1"/>
    <col min="13327" max="13327" width="28.5703125" style="4" customWidth="1"/>
    <col min="13328" max="13328" width="28.85546875" style="4" customWidth="1"/>
    <col min="13329" max="13329" width="12.7109375" style="4" customWidth="1"/>
    <col min="13330" max="13565" width="11.42578125" style="4"/>
    <col min="13566" max="13567" width="1.28515625" style="4" customWidth="1"/>
    <col min="13568" max="13568" width="1.5703125" style="4" customWidth="1"/>
    <col min="13569" max="13569" width="20.5703125" style="4" customWidth="1"/>
    <col min="13570" max="13570" width="12.7109375" style="4" customWidth="1"/>
    <col min="13571" max="13571" width="23" style="4" customWidth="1"/>
    <col min="13572" max="13573" width="22.42578125" style="4" customWidth="1"/>
    <col min="13574" max="13574" width="23.140625" style="4" customWidth="1"/>
    <col min="13575" max="13575" width="22.85546875" style="4" customWidth="1"/>
    <col min="13576" max="13576" width="22.5703125" style="4" customWidth="1"/>
    <col min="13577" max="13577" width="19.85546875" style="4" customWidth="1"/>
    <col min="13578" max="13579" width="24.7109375" style="4" customWidth="1"/>
    <col min="13580" max="13580" width="23.28515625" style="4" customWidth="1"/>
    <col min="13581" max="13581" width="3.5703125" style="4" customWidth="1"/>
    <col min="13582" max="13582" width="26.140625" style="4" customWidth="1"/>
    <col min="13583" max="13583" width="28.5703125" style="4" customWidth="1"/>
    <col min="13584" max="13584" width="28.85546875" style="4" customWidth="1"/>
    <col min="13585" max="13585" width="12.7109375" style="4" customWidth="1"/>
    <col min="13586" max="13821" width="11.42578125" style="4"/>
    <col min="13822" max="13823" width="1.28515625" style="4" customWidth="1"/>
    <col min="13824" max="13824" width="1.5703125" style="4" customWidth="1"/>
    <col min="13825" max="13825" width="20.5703125" style="4" customWidth="1"/>
    <col min="13826" max="13826" width="12.7109375" style="4" customWidth="1"/>
    <col min="13827" max="13827" width="23" style="4" customWidth="1"/>
    <col min="13828" max="13829" width="22.42578125" style="4" customWidth="1"/>
    <col min="13830" max="13830" width="23.140625" style="4" customWidth="1"/>
    <col min="13831" max="13831" width="22.85546875" style="4" customWidth="1"/>
    <col min="13832" max="13832" width="22.5703125" style="4" customWidth="1"/>
    <col min="13833" max="13833" width="19.85546875" style="4" customWidth="1"/>
    <col min="13834" max="13835" width="24.7109375" style="4" customWidth="1"/>
    <col min="13836" max="13836" width="23.28515625" style="4" customWidth="1"/>
    <col min="13837" max="13837" width="3.5703125" style="4" customWidth="1"/>
    <col min="13838" max="13838" width="26.140625" style="4" customWidth="1"/>
    <col min="13839" max="13839" width="28.5703125" style="4" customWidth="1"/>
    <col min="13840" max="13840" width="28.85546875" style="4" customWidth="1"/>
    <col min="13841" max="13841" width="12.7109375" style="4" customWidth="1"/>
    <col min="13842" max="14077" width="11.42578125" style="4"/>
    <col min="14078" max="14079" width="1.28515625" style="4" customWidth="1"/>
    <col min="14080" max="14080" width="1.5703125" style="4" customWidth="1"/>
    <col min="14081" max="14081" width="20.5703125" style="4" customWidth="1"/>
    <col min="14082" max="14082" width="12.7109375" style="4" customWidth="1"/>
    <col min="14083" max="14083" width="23" style="4" customWidth="1"/>
    <col min="14084" max="14085" width="22.42578125" style="4" customWidth="1"/>
    <col min="14086" max="14086" width="23.140625" style="4" customWidth="1"/>
    <col min="14087" max="14087" width="22.85546875" style="4" customWidth="1"/>
    <col min="14088" max="14088" width="22.5703125" style="4" customWidth="1"/>
    <col min="14089" max="14089" width="19.85546875" style="4" customWidth="1"/>
    <col min="14090" max="14091" width="24.7109375" style="4" customWidth="1"/>
    <col min="14092" max="14092" width="23.28515625" style="4" customWidth="1"/>
    <col min="14093" max="14093" width="3.5703125" style="4" customWidth="1"/>
    <col min="14094" max="14094" width="26.140625" style="4" customWidth="1"/>
    <col min="14095" max="14095" width="28.5703125" style="4" customWidth="1"/>
    <col min="14096" max="14096" width="28.85546875" style="4" customWidth="1"/>
    <col min="14097" max="14097" width="12.7109375" style="4" customWidth="1"/>
    <col min="14098" max="14333" width="11.42578125" style="4"/>
    <col min="14334" max="14335" width="1.28515625" style="4" customWidth="1"/>
    <col min="14336" max="14336" width="1.5703125" style="4" customWidth="1"/>
    <col min="14337" max="14337" width="20.5703125" style="4" customWidth="1"/>
    <col min="14338" max="14338" width="12.7109375" style="4" customWidth="1"/>
    <col min="14339" max="14339" width="23" style="4" customWidth="1"/>
    <col min="14340" max="14341" width="22.42578125" style="4" customWidth="1"/>
    <col min="14342" max="14342" width="23.140625" style="4" customWidth="1"/>
    <col min="14343" max="14343" width="22.85546875" style="4" customWidth="1"/>
    <col min="14344" max="14344" width="22.5703125" style="4" customWidth="1"/>
    <col min="14345" max="14345" width="19.85546875" style="4" customWidth="1"/>
    <col min="14346" max="14347" width="24.7109375" style="4" customWidth="1"/>
    <col min="14348" max="14348" width="23.28515625" style="4" customWidth="1"/>
    <col min="14349" max="14349" width="3.5703125" style="4" customWidth="1"/>
    <col min="14350" max="14350" width="26.140625" style="4" customWidth="1"/>
    <col min="14351" max="14351" width="28.5703125" style="4" customWidth="1"/>
    <col min="14352" max="14352" width="28.85546875" style="4" customWidth="1"/>
    <col min="14353" max="14353" width="12.7109375" style="4" customWidth="1"/>
    <col min="14354" max="14589" width="11.42578125" style="4"/>
    <col min="14590" max="14591" width="1.28515625" style="4" customWidth="1"/>
    <col min="14592" max="14592" width="1.5703125" style="4" customWidth="1"/>
    <col min="14593" max="14593" width="20.5703125" style="4" customWidth="1"/>
    <col min="14594" max="14594" width="12.7109375" style="4" customWidth="1"/>
    <col min="14595" max="14595" width="23" style="4" customWidth="1"/>
    <col min="14596" max="14597" width="22.42578125" style="4" customWidth="1"/>
    <col min="14598" max="14598" width="23.140625" style="4" customWidth="1"/>
    <col min="14599" max="14599" width="22.85546875" style="4" customWidth="1"/>
    <col min="14600" max="14600" width="22.5703125" style="4" customWidth="1"/>
    <col min="14601" max="14601" width="19.85546875" style="4" customWidth="1"/>
    <col min="14602" max="14603" width="24.7109375" style="4" customWidth="1"/>
    <col min="14604" max="14604" width="23.28515625" style="4" customWidth="1"/>
    <col min="14605" max="14605" width="3.5703125" style="4" customWidth="1"/>
    <col min="14606" max="14606" width="26.140625" style="4" customWidth="1"/>
    <col min="14607" max="14607" width="28.5703125" style="4" customWidth="1"/>
    <col min="14608" max="14608" width="28.85546875" style="4" customWidth="1"/>
    <col min="14609" max="14609" width="12.7109375" style="4" customWidth="1"/>
    <col min="14610" max="14845" width="11.42578125" style="4"/>
    <col min="14846" max="14847" width="1.28515625" style="4" customWidth="1"/>
    <col min="14848" max="14848" width="1.5703125" style="4" customWidth="1"/>
    <col min="14849" max="14849" width="20.5703125" style="4" customWidth="1"/>
    <col min="14850" max="14850" width="12.7109375" style="4" customWidth="1"/>
    <col min="14851" max="14851" width="23" style="4" customWidth="1"/>
    <col min="14852" max="14853" width="22.42578125" style="4" customWidth="1"/>
    <col min="14854" max="14854" width="23.140625" style="4" customWidth="1"/>
    <col min="14855" max="14855" width="22.85546875" style="4" customWidth="1"/>
    <col min="14856" max="14856" width="22.5703125" style="4" customWidth="1"/>
    <col min="14857" max="14857" width="19.85546875" style="4" customWidth="1"/>
    <col min="14858" max="14859" width="24.7109375" style="4" customWidth="1"/>
    <col min="14860" max="14860" width="23.28515625" style="4" customWidth="1"/>
    <col min="14861" max="14861" width="3.5703125" style="4" customWidth="1"/>
    <col min="14862" max="14862" width="26.140625" style="4" customWidth="1"/>
    <col min="14863" max="14863" width="28.5703125" style="4" customWidth="1"/>
    <col min="14864" max="14864" width="28.85546875" style="4" customWidth="1"/>
    <col min="14865" max="14865" width="12.7109375" style="4" customWidth="1"/>
    <col min="14866" max="15101" width="11.42578125" style="4"/>
    <col min="15102" max="15103" width="1.28515625" style="4" customWidth="1"/>
    <col min="15104" max="15104" width="1.5703125" style="4" customWidth="1"/>
    <col min="15105" max="15105" width="20.5703125" style="4" customWidth="1"/>
    <col min="15106" max="15106" width="12.7109375" style="4" customWidth="1"/>
    <col min="15107" max="15107" width="23" style="4" customWidth="1"/>
    <col min="15108" max="15109" width="22.42578125" style="4" customWidth="1"/>
    <col min="15110" max="15110" width="23.140625" style="4" customWidth="1"/>
    <col min="15111" max="15111" width="22.85546875" style="4" customWidth="1"/>
    <col min="15112" max="15112" width="22.5703125" style="4" customWidth="1"/>
    <col min="15113" max="15113" width="19.85546875" style="4" customWidth="1"/>
    <col min="15114" max="15115" width="24.7109375" style="4" customWidth="1"/>
    <col min="15116" max="15116" width="23.28515625" style="4" customWidth="1"/>
    <col min="15117" max="15117" width="3.5703125" style="4" customWidth="1"/>
    <col min="15118" max="15118" width="26.140625" style="4" customWidth="1"/>
    <col min="15119" max="15119" width="28.5703125" style="4" customWidth="1"/>
    <col min="15120" max="15120" width="28.85546875" style="4" customWidth="1"/>
    <col min="15121" max="15121" width="12.7109375" style="4" customWidth="1"/>
    <col min="15122" max="15357" width="11.42578125" style="4"/>
    <col min="15358" max="15359" width="1.28515625" style="4" customWidth="1"/>
    <col min="15360" max="15360" width="1.5703125" style="4" customWidth="1"/>
    <col min="15361" max="15361" width="20.5703125" style="4" customWidth="1"/>
    <col min="15362" max="15362" width="12.7109375" style="4" customWidth="1"/>
    <col min="15363" max="15363" width="23" style="4" customWidth="1"/>
    <col min="15364" max="15365" width="22.42578125" style="4" customWidth="1"/>
    <col min="15366" max="15366" width="23.140625" style="4" customWidth="1"/>
    <col min="15367" max="15367" width="22.85546875" style="4" customWidth="1"/>
    <col min="15368" max="15368" width="22.5703125" style="4" customWidth="1"/>
    <col min="15369" max="15369" width="19.85546875" style="4" customWidth="1"/>
    <col min="15370" max="15371" width="24.7109375" style="4" customWidth="1"/>
    <col min="15372" max="15372" width="23.28515625" style="4" customWidth="1"/>
    <col min="15373" max="15373" width="3.5703125" style="4" customWidth="1"/>
    <col min="15374" max="15374" width="26.140625" style="4" customWidth="1"/>
    <col min="15375" max="15375" width="28.5703125" style="4" customWidth="1"/>
    <col min="15376" max="15376" width="28.85546875" style="4" customWidth="1"/>
    <col min="15377" max="15377" width="12.7109375" style="4" customWidth="1"/>
    <col min="15378" max="15613" width="11.42578125" style="4"/>
    <col min="15614" max="15615" width="1.28515625" style="4" customWidth="1"/>
    <col min="15616" max="15616" width="1.5703125" style="4" customWidth="1"/>
    <col min="15617" max="15617" width="20.5703125" style="4" customWidth="1"/>
    <col min="15618" max="15618" width="12.7109375" style="4" customWidth="1"/>
    <col min="15619" max="15619" width="23" style="4" customWidth="1"/>
    <col min="15620" max="15621" width="22.42578125" style="4" customWidth="1"/>
    <col min="15622" max="15622" width="23.140625" style="4" customWidth="1"/>
    <col min="15623" max="15623" width="22.85546875" style="4" customWidth="1"/>
    <col min="15624" max="15624" width="22.5703125" style="4" customWidth="1"/>
    <col min="15625" max="15625" width="19.85546875" style="4" customWidth="1"/>
    <col min="15626" max="15627" width="24.7109375" style="4" customWidth="1"/>
    <col min="15628" max="15628" width="23.28515625" style="4" customWidth="1"/>
    <col min="15629" max="15629" width="3.5703125" style="4" customWidth="1"/>
    <col min="15630" max="15630" width="26.140625" style="4" customWidth="1"/>
    <col min="15631" max="15631" width="28.5703125" style="4" customWidth="1"/>
    <col min="15632" max="15632" width="28.85546875" style="4" customWidth="1"/>
    <col min="15633" max="15633" width="12.7109375" style="4" customWidth="1"/>
    <col min="15634" max="15869" width="11.42578125" style="4"/>
    <col min="15870" max="15871" width="1.28515625" style="4" customWidth="1"/>
    <col min="15872" max="15872" width="1.5703125" style="4" customWidth="1"/>
    <col min="15873" max="15873" width="20.5703125" style="4" customWidth="1"/>
    <col min="15874" max="15874" width="12.7109375" style="4" customWidth="1"/>
    <col min="15875" max="15875" width="23" style="4" customWidth="1"/>
    <col min="15876" max="15877" width="22.42578125" style="4" customWidth="1"/>
    <col min="15878" max="15878" width="23.140625" style="4" customWidth="1"/>
    <col min="15879" max="15879" width="22.85546875" style="4" customWidth="1"/>
    <col min="15880" max="15880" width="22.5703125" style="4" customWidth="1"/>
    <col min="15881" max="15881" width="19.85546875" style="4" customWidth="1"/>
    <col min="15882" max="15883" width="24.7109375" style="4" customWidth="1"/>
    <col min="15884" max="15884" width="23.28515625" style="4" customWidth="1"/>
    <col min="15885" max="15885" width="3.5703125" style="4" customWidth="1"/>
    <col min="15886" max="15886" width="26.140625" style="4" customWidth="1"/>
    <col min="15887" max="15887" width="28.5703125" style="4" customWidth="1"/>
    <col min="15888" max="15888" width="28.85546875" style="4" customWidth="1"/>
    <col min="15889" max="15889" width="12.7109375" style="4" customWidth="1"/>
    <col min="15890" max="16125" width="11.42578125" style="4"/>
    <col min="16126" max="16127" width="1.28515625" style="4" customWidth="1"/>
    <col min="16128" max="16128" width="1.5703125" style="4" customWidth="1"/>
    <col min="16129" max="16129" width="20.5703125" style="4" customWidth="1"/>
    <col min="16130" max="16130" width="12.7109375" style="4" customWidth="1"/>
    <col min="16131" max="16131" width="23" style="4" customWidth="1"/>
    <col min="16132" max="16133" width="22.42578125" style="4" customWidth="1"/>
    <col min="16134" max="16134" width="23.140625" style="4" customWidth="1"/>
    <col min="16135" max="16135" width="22.85546875" style="4" customWidth="1"/>
    <col min="16136" max="16136" width="22.5703125" style="4" customWidth="1"/>
    <col min="16137" max="16137" width="19.85546875" style="4" customWidth="1"/>
    <col min="16138" max="16139" width="24.7109375" style="4" customWidth="1"/>
    <col min="16140" max="16140" width="23.28515625" style="4" customWidth="1"/>
    <col min="16141" max="16141" width="3.5703125" style="4" customWidth="1"/>
    <col min="16142" max="16142" width="26.140625" style="4" customWidth="1"/>
    <col min="16143" max="16143" width="28.5703125" style="4" customWidth="1"/>
    <col min="16144" max="16144" width="28.85546875" style="4" customWidth="1"/>
    <col min="16145" max="16145" width="12.7109375" style="4" customWidth="1"/>
    <col min="16146" max="16384" width="11.42578125" style="4"/>
  </cols>
  <sheetData>
    <row r="2" spans="2:14" ht="32.25">
      <c r="B2" s="5" t="s">
        <v>0</v>
      </c>
      <c r="C2" s="6"/>
    </row>
    <row r="3" spans="2:14" ht="15.75" thickBot="1"/>
    <row r="4" spans="2:14" ht="9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2:14" ht="30" customHeight="1">
      <c r="B5" s="102" t="s">
        <v>40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1"/>
    </row>
    <row r="6" spans="2:14" ht="15.75" thickBot="1">
      <c r="B6" s="1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1"/>
    </row>
    <row r="7" spans="2:14" ht="35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2:14" ht="32.25" customHeight="1">
      <c r="B8" s="15"/>
      <c r="C8" s="103" t="str">
        <f>+'Deloppdrag C'!C8</f>
        <v>Tilbudsskjema Minibusstjenester Oslo, Asker og Bærum 2025</v>
      </c>
      <c r="D8" s="104"/>
      <c r="E8" s="104"/>
      <c r="F8" s="104"/>
      <c r="G8" s="105"/>
      <c r="H8" s="105"/>
      <c r="I8" s="105"/>
      <c r="J8" s="105"/>
      <c r="K8" s="105"/>
      <c r="L8" s="105"/>
      <c r="M8" s="105"/>
      <c r="N8" s="16"/>
    </row>
    <row r="9" spans="2:14" ht="26.25" customHeight="1">
      <c r="B9" s="17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20"/>
    </row>
    <row r="10" spans="2:14" ht="33" customHeight="1">
      <c r="B10" s="1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1"/>
    </row>
    <row r="11" spans="2:14" ht="1.5" customHeight="1" thickBot="1">
      <c r="B11" s="10"/>
      <c r="C11" s="84"/>
      <c r="D11" s="84"/>
      <c r="E11" s="84"/>
      <c r="F11" s="84"/>
      <c r="G11" s="84"/>
      <c r="H11" s="84"/>
      <c r="I11" s="84"/>
      <c r="J11" s="84"/>
      <c r="K11" s="58"/>
      <c r="L11" s="58"/>
      <c r="M11" s="58"/>
      <c r="N11" s="11"/>
    </row>
    <row r="12" spans="2:14" ht="26.25" customHeight="1" thickBot="1">
      <c r="B12" s="10"/>
      <c r="C12" s="58"/>
      <c r="D12" s="58"/>
      <c r="E12" s="58"/>
      <c r="F12" s="58"/>
      <c r="G12" s="225" t="s">
        <v>28</v>
      </c>
      <c r="H12" s="226"/>
      <c r="I12" s="226"/>
      <c r="J12" s="227"/>
      <c r="K12" s="58"/>
      <c r="L12" s="210" t="s">
        <v>2</v>
      </c>
      <c r="M12" s="211"/>
      <c r="N12" s="11"/>
    </row>
    <row r="13" spans="2:14" ht="35.25" customHeight="1" thickBot="1">
      <c r="B13" s="10"/>
      <c r="C13" s="214" t="s">
        <v>3</v>
      </c>
      <c r="D13" s="22"/>
      <c r="E13" s="23" t="s">
        <v>24</v>
      </c>
      <c r="F13" s="256" t="s">
        <v>27</v>
      </c>
      <c r="G13" s="218" t="s">
        <v>25</v>
      </c>
      <c r="H13" s="220" t="s">
        <v>5</v>
      </c>
      <c r="I13" s="222"/>
      <c r="J13" s="223" t="s">
        <v>6</v>
      </c>
      <c r="K13" s="58"/>
      <c r="L13" s="212"/>
      <c r="M13" s="213"/>
      <c r="N13" s="11"/>
    </row>
    <row r="14" spans="2:14" ht="41.25" customHeight="1" thickBot="1">
      <c r="B14" s="10"/>
      <c r="C14" s="215"/>
      <c r="D14" s="24"/>
      <c r="E14" s="25" t="s">
        <v>7</v>
      </c>
      <c r="F14" s="257"/>
      <c r="G14" s="219"/>
      <c r="H14" s="26" t="s">
        <v>8</v>
      </c>
      <c r="I14" s="26" t="s">
        <v>9</v>
      </c>
      <c r="J14" s="224"/>
      <c r="K14" s="58"/>
      <c r="L14" s="27" t="s">
        <v>10</v>
      </c>
      <c r="M14" s="28" t="s">
        <v>11</v>
      </c>
      <c r="N14" s="11"/>
    </row>
    <row r="15" spans="2:14" ht="34.5" customHeight="1">
      <c r="B15" s="10"/>
      <c r="C15" s="253" t="s">
        <v>29</v>
      </c>
      <c r="D15" s="230" t="s">
        <v>14</v>
      </c>
      <c r="E15" s="286">
        <v>5</v>
      </c>
      <c r="F15" s="29"/>
      <c r="G15" s="30"/>
      <c r="H15" s="142"/>
      <c r="I15" s="142"/>
      <c r="J15" s="120"/>
      <c r="K15" s="58"/>
      <c r="L15" s="139">
        <f>((($L$26*H15)+($M$26*I15))*(G15/$E$15))</f>
        <v>0</v>
      </c>
      <c r="M15" s="140">
        <f>(G15*J15)*12</f>
        <v>0</v>
      </c>
      <c r="N15" s="141"/>
    </row>
    <row r="16" spans="2:14" ht="34.5" customHeight="1" thickBot="1">
      <c r="B16" s="10"/>
      <c r="C16" s="229"/>
      <c r="D16" s="231"/>
      <c r="E16" s="287"/>
      <c r="F16" s="31"/>
      <c r="G16" s="32"/>
      <c r="H16" s="143"/>
      <c r="I16" s="143"/>
      <c r="J16" s="121"/>
      <c r="K16" s="58"/>
      <c r="L16" s="139">
        <f>((($L$26*H16)+($M$26*I16))*(G16/$E$15))</f>
        <v>0</v>
      </c>
      <c r="M16" s="140">
        <f>(G16*J16)*12</f>
        <v>0</v>
      </c>
      <c r="N16" s="141"/>
    </row>
    <row r="17" spans="2:14" ht="43.5" customHeight="1" thickBot="1">
      <c r="B17" s="10"/>
      <c r="C17" s="58"/>
      <c r="D17" s="58"/>
      <c r="E17" s="58"/>
      <c r="F17" s="58"/>
      <c r="G17" s="58"/>
      <c r="H17" s="58"/>
      <c r="I17" s="58"/>
      <c r="J17" s="58"/>
      <c r="K17" s="58"/>
      <c r="L17" s="33">
        <f>SUM(L15:L16)</f>
        <v>0</v>
      </c>
      <c r="M17" s="100">
        <f>SUM(M15:M16)</f>
        <v>0</v>
      </c>
      <c r="N17" s="34">
        <f>L17+M17</f>
        <v>0</v>
      </c>
    </row>
    <row r="18" spans="2:14" ht="22.5" customHeight="1">
      <c r="B18" s="10"/>
      <c r="C18" s="241" t="s">
        <v>37</v>
      </c>
      <c r="D18" s="241"/>
      <c r="E18" s="241"/>
      <c r="F18" s="241"/>
      <c r="G18" s="106"/>
      <c r="H18" s="106"/>
      <c r="I18" s="106"/>
      <c r="J18" s="106"/>
      <c r="K18" s="58"/>
      <c r="L18" s="58"/>
      <c r="M18" s="58"/>
      <c r="N18" s="11"/>
    </row>
    <row r="19" spans="2:14" ht="21" customHeight="1">
      <c r="B19" s="10"/>
      <c r="C19" s="58"/>
      <c r="D19" s="58"/>
      <c r="E19" s="58"/>
      <c r="F19" s="58"/>
      <c r="G19" s="58"/>
      <c r="H19" s="58"/>
      <c r="I19" s="58"/>
      <c r="J19" s="58"/>
      <c r="K19" s="58"/>
      <c r="L19" s="127" t="s">
        <v>26</v>
      </c>
      <c r="M19" s="127">
        <f>SUM(G15:G16)</f>
        <v>0</v>
      </c>
      <c r="N19" s="11"/>
    </row>
    <row r="20" spans="2:14" ht="21" customHeight="1">
      <c r="B20" s="10"/>
      <c r="C20" s="108" t="s">
        <v>15</v>
      </c>
      <c r="D20" s="108"/>
      <c r="E20" s="129"/>
      <c r="F20" s="108"/>
      <c r="G20" s="58"/>
      <c r="H20" s="58"/>
      <c r="I20" s="58"/>
      <c r="J20" s="58"/>
      <c r="K20" s="58"/>
      <c r="L20" s="58"/>
      <c r="M20" s="58"/>
      <c r="N20" s="11"/>
    </row>
    <row r="21" spans="2:14" ht="21" customHeight="1">
      <c r="B21" s="10"/>
      <c r="C21" s="169"/>
      <c r="D21" s="169"/>
      <c r="E21" s="170"/>
      <c r="F21" s="169"/>
      <c r="G21" s="58"/>
      <c r="H21" s="58"/>
      <c r="I21" s="58"/>
      <c r="J21" s="58"/>
      <c r="K21" s="58"/>
      <c r="L21" s="58"/>
      <c r="M21" s="58"/>
      <c r="N21" s="11"/>
    </row>
    <row r="22" spans="2:14" ht="27" customHeight="1">
      <c r="B22" s="10"/>
      <c r="C22" s="246" t="s">
        <v>16</v>
      </c>
      <c r="D22" s="246"/>
      <c r="E22" s="288"/>
      <c r="F22" s="289"/>
      <c r="G22" s="290"/>
      <c r="H22" s="58"/>
      <c r="I22" s="58"/>
      <c r="J22" s="58"/>
      <c r="K22" s="58"/>
      <c r="L22" s="58"/>
      <c r="M22" s="58"/>
      <c r="N22" s="11"/>
    </row>
    <row r="23" spans="2:14" ht="19.5" thickBot="1">
      <c r="B23" s="35"/>
      <c r="C23" s="36"/>
      <c r="D23" s="36"/>
      <c r="E23" s="36"/>
      <c r="F23" s="36"/>
      <c r="G23" s="37"/>
      <c r="H23" s="37"/>
      <c r="I23" s="37"/>
      <c r="J23" s="37"/>
      <c r="K23" s="37"/>
      <c r="L23" s="37"/>
      <c r="M23" s="37"/>
      <c r="N23" s="38"/>
    </row>
    <row r="24" spans="2:14" ht="12.75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2:14" ht="32.450000000000003" customHeight="1">
      <c r="J25" s="73" t="s">
        <v>3</v>
      </c>
      <c r="K25" s="74" t="s">
        <v>18</v>
      </c>
      <c r="L25" s="75" t="s">
        <v>8</v>
      </c>
      <c r="M25" s="75" t="s">
        <v>9</v>
      </c>
      <c r="N25" s="75" t="s">
        <v>19</v>
      </c>
    </row>
    <row r="26" spans="2:14" ht="32.450000000000003" customHeight="1">
      <c r="J26" s="73" t="s">
        <v>29</v>
      </c>
      <c r="K26" s="73" t="s">
        <v>14</v>
      </c>
      <c r="L26" s="136">
        <v>3988</v>
      </c>
      <c r="M26" s="136">
        <v>50</v>
      </c>
      <c r="N26" s="137">
        <f>SUM(L26:M26)</f>
        <v>4038</v>
      </c>
    </row>
    <row r="27" spans="2:14" ht="13.5" customHeight="1"/>
    <row r="28" spans="2:14" ht="48" customHeight="1"/>
    <row r="30" spans="2:14" ht="12.75" customHeight="1"/>
    <row r="31" spans="2:14" ht="30.75" customHeight="1">
      <c r="G31" s="63"/>
    </row>
    <row r="32" spans="2:14" ht="30.75" customHeight="1">
      <c r="G32" s="63"/>
    </row>
    <row r="38" spans="2:7" ht="27.75" customHeight="1"/>
    <row r="39" spans="2:7" ht="30.75" customHeight="1"/>
    <row r="40" spans="2:7" ht="30.75" customHeight="1">
      <c r="G40" s="63"/>
    </row>
    <row r="41" spans="2:7" ht="30.75" customHeight="1"/>
    <row r="42" spans="2:7" ht="30.75" customHeight="1"/>
    <row r="43" spans="2:7" ht="30.75" customHeight="1">
      <c r="B43" s="64"/>
    </row>
    <row r="44" spans="2:7" ht="30.75" customHeight="1">
      <c r="B44" s="64"/>
    </row>
    <row r="45" spans="2:7" ht="15.75">
      <c r="B45" s="64"/>
    </row>
    <row r="48" spans="2:7">
      <c r="G48" s="65"/>
    </row>
    <row r="49" spans="7:7">
      <c r="G49" s="65"/>
    </row>
    <row r="68" spans="2:12" ht="23.25">
      <c r="C68" s="66"/>
      <c r="D68" s="66"/>
      <c r="E68" s="66"/>
      <c r="F68" s="66"/>
      <c r="H68" s="67"/>
      <c r="I68" s="67"/>
      <c r="J68" s="67"/>
      <c r="K68" s="67"/>
      <c r="L68" s="67"/>
    </row>
    <row r="69" spans="2:12" ht="23.25">
      <c r="C69" s="66"/>
      <c r="D69" s="66"/>
      <c r="E69" s="66"/>
      <c r="F69" s="66"/>
      <c r="H69" s="67"/>
      <c r="I69" s="67"/>
      <c r="J69" s="67"/>
      <c r="K69" s="67"/>
      <c r="L69" s="67"/>
    </row>
    <row r="71" spans="2:12" ht="23.25">
      <c r="B71" s="66"/>
      <c r="C71" s="64"/>
      <c r="D71" s="64"/>
      <c r="E71" s="64"/>
      <c r="F71" s="64"/>
      <c r="H71" s="64"/>
      <c r="I71" s="64"/>
      <c r="J71" s="64"/>
      <c r="K71" s="64"/>
      <c r="L71" s="64"/>
    </row>
    <row r="72" spans="2:12" ht="23.25">
      <c r="B72" s="66"/>
    </row>
    <row r="73" spans="2:12" ht="15.75">
      <c r="C73" s="21"/>
      <c r="D73" s="21"/>
      <c r="E73" s="21"/>
      <c r="F73" s="21"/>
      <c r="H73" s="21"/>
      <c r="I73" s="21"/>
      <c r="J73" s="21"/>
      <c r="K73" s="21"/>
      <c r="L73" s="21"/>
    </row>
    <row r="74" spans="2:12" ht="15.75">
      <c r="B74" s="68"/>
      <c r="H74" s="235"/>
      <c r="I74" s="63"/>
      <c r="J74" s="63"/>
      <c r="K74" s="63"/>
      <c r="L74" s="63"/>
    </row>
    <row r="75" spans="2:12" ht="15.75">
      <c r="H75" s="235"/>
      <c r="I75" s="63"/>
      <c r="J75" s="63"/>
      <c r="K75" s="63"/>
      <c r="L75" s="63"/>
    </row>
    <row r="76" spans="2:12" ht="15.75">
      <c r="C76" s="63"/>
      <c r="D76" s="63"/>
      <c r="E76" s="63"/>
      <c r="F76" s="63"/>
    </row>
    <row r="77" spans="2:12" ht="15.75">
      <c r="C77" s="63"/>
      <c r="D77" s="63"/>
      <c r="E77" s="63"/>
      <c r="F77" s="63"/>
    </row>
    <row r="78" spans="2:12" ht="30.75" customHeight="1">
      <c r="B78" s="64"/>
      <c r="G78" s="63"/>
    </row>
    <row r="79" spans="2:12" ht="30.75" customHeight="1">
      <c r="B79" s="64"/>
      <c r="G79" s="63"/>
    </row>
    <row r="80" spans="2:12" ht="15.75">
      <c r="B80" s="64"/>
    </row>
    <row r="83" spans="2:12" ht="15.75">
      <c r="B83" s="68"/>
      <c r="C83" s="63"/>
      <c r="D83" s="63"/>
      <c r="E83" s="63"/>
      <c r="F83" s="63"/>
      <c r="H83" s="63"/>
      <c r="I83" s="63"/>
      <c r="J83" s="63"/>
      <c r="K83" s="63"/>
      <c r="L83" s="63"/>
    </row>
    <row r="84" spans="2:12" ht="18.75">
      <c r="B84" s="70"/>
      <c r="C84" s="71"/>
      <c r="D84" s="71"/>
      <c r="E84" s="71"/>
      <c r="F84" s="71"/>
    </row>
    <row r="85" spans="2:12" ht="27.75" customHeight="1">
      <c r="C85" s="71"/>
      <c r="D85" s="71"/>
      <c r="E85" s="71"/>
      <c r="F85" s="71"/>
    </row>
    <row r="86" spans="2:12" ht="30.75" customHeight="1">
      <c r="C86" s="71"/>
      <c r="D86" s="71"/>
      <c r="E86" s="71"/>
      <c r="F86" s="71"/>
    </row>
    <row r="87" spans="2:12" ht="30.75" customHeight="1">
      <c r="B87" s="64"/>
      <c r="G87" s="63"/>
    </row>
    <row r="88" spans="2:12" ht="30.75" customHeight="1">
      <c r="B88" s="64"/>
    </row>
    <row r="89" spans="2:12" ht="15.75">
      <c r="B89" s="64"/>
    </row>
    <row r="92" spans="2:12">
      <c r="G92" s="65"/>
    </row>
    <row r="93" spans="2:12">
      <c r="G93" s="65"/>
    </row>
    <row r="97" spans="2:12" ht="23.25">
      <c r="C97" s="72"/>
      <c r="D97" s="72"/>
      <c r="E97" s="72"/>
      <c r="F97" s="72"/>
      <c r="H97" s="67"/>
      <c r="I97" s="67"/>
      <c r="J97" s="67"/>
      <c r="K97" s="67"/>
      <c r="L97" s="67"/>
    </row>
    <row r="98" spans="2:12" ht="23.25">
      <c r="C98" s="72"/>
      <c r="D98" s="72"/>
      <c r="E98" s="72"/>
      <c r="F98" s="72"/>
      <c r="H98" s="67"/>
      <c r="I98" s="67"/>
      <c r="J98" s="67"/>
      <c r="K98" s="67"/>
      <c r="L98" s="67"/>
    </row>
    <row r="99" spans="2:12" ht="18" customHeight="1"/>
    <row r="100" spans="2:12" ht="18" customHeight="1">
      <c r="B100" s="72"/>
      <c r="C100" s="64"/>
      <c r="D100" s="64"/>
      <c r="E100" s="64"/>
      <c r="F100" s="64"/>
      <c r="H100" s="64"/>
      <c r="I100" s="64"/>
      <c r="J100" s="64"/>
      <c r="K100" s="64"/>
      <c r="L100" s="64"/>
    </row>
    <row r="101" spans="2:12" ht="18" customHeight="1">
      <c r="B101" s="72"/>
    </row>
    <row r="102" spans="2:12" ht="15.75">
      <c r="C102" s="21"/>
      <c r="D102" s="21"/>
      <c r="E102" s="21"/>
      <c r="F102" s="21"/>
      <c r="H102" s="21"/>
      <c r="I102" s="21"/>
      <c r="J102" s="21"/>
      <c r="K102" s="21"/>
      <c r="L102" s="21"/>
    </row>
    <row r="103" spans="2:12" ht="15.75">
      <c r="B103" s="68"/>
      <c r="H103" s="235"/>
      <c r="I103" s="63"/>
      <c r="J103" s="63"/>
      <c r="K103" s="63"/>
      <c r="L103" s="63"/>
    </row>
    <row r="104" spans="2:12" ht="15.75">
      <c r="H104" s="235"/>
      <c r="I104" s="63"/>
      <c r="J104" s="63"/>
      <c r="K104" s="63"/>
      <c r="L104" s="63"/>
    </row>
    <row r="105" spans="2:12" ht="15.75">
      <c r="C105" s="63"/>
      <c r="D105" s="63"/>
      <c r="E105" s="63"/>
      <c r="F105" s="63"/>
    </row>
    <row r="106" spans="2:12" ht="15.75">
      <c r="C106" s="63"/>
      <c r="D106" s="63"/>
      <c r="E106" s="63"/>
      <c r="F106" s="63"/>
    </row>
    <row r="107" spans="2:12" ht="30.75" customHeight="1">
      <c r="B107" s="64"/>
      <c r="C107" s="63"/>
      <c r="D107" s="63"/>
      <c r="E107" s="63"/>
      <c r="F107" s="63"/>
      <c r="G107" s="63"/>
    </row>
    <row r="108" spans="2:12" ht="30.75" customHeight="1">
      <c r="B108" s="64"/>
      <c r="C108" s="63"/>
      <c r="D108" s="63"/>
      <c r="E108" s="63"/>
      <c r="F108" s="63"/>
      <c r="G108" s="63"/>
    </row>
    <row r="109" spans="2:12" ht="30.75" customHeight="1">
      <c r="B109" s="64"/>
    </row>
    <row r="110" spans="2:12" ht="30.75" customHeight="1">
      <c r="B110" s="64"/>
    </row>
    <row r="111" spans="2:12" ht="15.75">
      <c r="B111" s="64"/>
    </row>
    <row r="114" spans="2:12" ht="15.75">
      <c r="B114" s="68"/>
      <c r="C114" s="63"/>
      <c r="D114" s="63"/>
      <c r="E114" s="63"/>
      <c r="F114" s="63"/>
      <c r="H114" s="63"/>
      <c r="I114" s="63"/>
      <c r="J114" s="63"/>
      <c r="K114" s="63"/>
      <c r="L114" s="63"/>
    </row>
    <row r="115" spans="2:12" ht="18.75">
      <c r="B115" s="70"/>
      <c r="C115" s="71"/>
      <c r="D115" s="71"/>
      <c r="E115" s="71"/>
      <c r="F115" s="71"/>
    </row>
    <row r="116" spans="2:12" ht="27.75" customHeight="1">
      <c r="C116" s="71"/>
      <c r="D116" s="71"/>
      <c r="E116" s="71"/>
      <c r="F116" s="71"/>
    </row>
    <row r="117" spans="2:12" ht="30.75" customHeight="1">
      <c r="C117" s="71"/>
      <c r="D117" s="71"/>
      <c r="E117" s="71"/>
      <c r="F117" s="71"/>
    </row>
    <row r="118" spans="2:12" ht="30.75" customHeight="1">
      <c r="B118" s="64"/>
      <c r="C118" s="71"/>
      <c r="D118" s="71"/>
      <c r="E118" s="71"/>
      <c r="F118" s="71"/>
      <c r="G118" s="63"/>
    </row>
    <row r="119" spans="2:12" ht="30.75" customHeight="1">
      <c r="B119" s="64"/>
      <c r="C119" s="71"/>
      <c r="D119" s="71"/>
      <c r="E119" s="71"/>
      <c r="F119" s="71"/>
    </row>
    <row r="120" spans="2:12" ht="30.75" customHeight="1">
      <c r="B120" s="64"/>
      <c r="C120" s="71"/>
      <c r="D120" s="71"/>
      <c r="E120" s="71"/>
      <c r="F120" s="71"/>
    </row>
    <row r="121" spans="2:12" ht="30.75" customHeight="1">
      <c r="B121" s="64"/>
      <c r="C121" s="71"/>
      <c r="D121" s="71"/>
      <c r="E121" s="71"/>
      <c r="F121" s="71"/>
    </row>
    <row r="122" spans="2:12" ht="30.75" customHeight="1">
      <c r="B122" s="64"/>
      <c r="C122" s="71"/>
      <c r="D122" s="71"/>
      <c r="E122" s="71"/>
      <c r="F122" s="71"/>
    </row>
    <row r="123" spans="2:12" ht="30.75" customHeight="1">
      <c r="B123" s="64"/>
      <c r="C123" s="71"/>
      <c r="D123" s="71"/>
      <c r="E123" s="71"/>
      <c r="F123" s="71"/>
    </row>
    <row r="124" spans="2:12" ht="30.75" customHeight="1">
      <c r="B124" s="64"/>
    </row>
    <row r="125" spans="2:12" ht="30.75" customHeight="1">
      <c r="B125" s="64"/>
    </row>
    <row r="126" spans="2:12" ht="15.75">
      <c r="B126" s="64"/>
    </row>
    <row r="129" spans="7:7">
      <c r="G129" s="65"/>
    </row>
    <row r="130" spans="7:7">
      <c r="G130" s="65"/>
    </row>
  </sheetData>
  <mergeCells count="15">
    <mergeCell ref="E15:E16"/>
    <mergeCell ref="C22:D22"/>
    <mergeCell ref="H74:H75"/>
    <mergeCell ref="H103:H104"/>
    <mergeCell ref="L12:M13"/>
    <mergeCell ref="C13:C14"/>
    <mergeCell ref="G13:G14"/>
    <mergeCell ref="J13:J14"/>
    <mergeCell ref="H13:I13"/>
    <mergeCell ref="G12:J12"/>
    <mergeCell ref="F13:F14"/>
    <mergeCell ref="C18:F18"/>
    <mergeCell ref="C15:C16"/>
    <mergeCell ref="D15:D16"/>
    <mergeCell ref="E22:G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5D77-32D4-4F61-9743-9C21C429DA74}">
  <dimension ref="A2:AA175"/>
  <sheetViews>
    <sheetView showGridLines="0" zoomScale="55" zoomScaleNormal="55" workbookViewId="0">
      <selection activeCell="S46" sqref="S46"/>
    </sheetView>
  </sheetViews>
  <sheetFormatPr baseColWidth="10" defaultColWidth="11.42578125" defaultRowHeight="15"/>
  <cols>
    <col min="1" max="1" width="1.28515625" style="4" customWidth="1"/>
    <col min="2" max="2" width="1.5703125" style="4" customWidth="1"/>
    <col min="3" max="3" width="20.5703125" style="4" customWidth="1"/>
    <col min="4" max="4" width="12.7109375" style="4" customWidth="1"/>
    <col min="5" max="6" width="24.140625" style="4" customWidth="1"/>
    <col min="7" max="7" width="22.42578125" style="4" customWidth="1"/>
    <col min="8" max="8" width="22.7109375" style="4" customWidth="1"/>
    <col min="9" max="9" width="23.140625" style="4" customWidth="1"/>
    <col min="10" max="10" width="22.85546875" style="4" customWidth="1"/>
    <col min="11" max="11" width="23.7109375" style="4" customWidth="1"/>
    <col min="12" max="12" width="19" style="4" customWidth="1"/>
    <col min="13" max="14" width="24.7109375" style="4" customWidth="1"/>
    <col min="15" max="15" width="23.28515625" style="4" customWidth="1"/>
    <col min="16" max="16" width="18.7109375" style="4" customWidth="1"/>
    <col min="17" max="17" width="26.140625" style="4" customWidth="1"/>
    <col min="18" max="18" width="28.5703125" style="4" customWidth="1"/>
    <col min="19" max="19" width="28.85546875" style="4" customWidth="1"/>
    <col min="20" max="20" width="23.85546875" style="4" customWidth="1"/>
    <col min="21" max="21" width="22.5703125" style="4" customWidth="1"/>
    <col min="22" max="22" width="18.28515625" style="4" customWidth="1"/>
    <col min="23" max="23" width="22" style="4" customWidth="1"/>
    <col min="24" max="24" width="24.85546875" style="4" customWidth="1"/>
    <col min="25" max="256" width="11.42578125" style="4"/>
    <col min="257" max="258" width="1.28515625" style="4" customWidth="1"/>
    <col min="259" max="259" width="1.5703125" style="4" customWidth="1"/>
    <col min="260" max="260" width="20.5703125" style="4" customWidth="1"/>
    <col min="261" max="261" width="12.7109375" style="4" customWidth="1"/>
    <col min="262" max="262" width="23" style="4" customWidth="1"/>
    <col min="263" max="264" width="22.42578125" style="4" customWidth="1"/>
    <col min="265" max="265" width="23.140625" style="4" customWidth="1"/>
    <col min="266" max="266" width="22.85546875" style="4" customWidth="1"/>
    <col min="267" max="267" width="22.5703125" style="4" customWidth="1"/>
    <col min="268" max="268" width="19.85546875" style="4" customWidth="1"/>
    <col min="269" max="270" width="24.7109375" style="4" customWidth="1"/>
    <col min="271" max="271" width="23.28515625" style="4" customWidth="1"/>
    <col min="272" max="272" width="3.5703125" style="4" customWidth="1"/>
    <col min="273" max="273" width="26.140625" style="4" customWidth="1"/>
    <col min="274" max="274" width="28.5703125" style="4" customWidth="1"/>
    <col min="275" max="275" width="28.85546875" style="4" customWidth="1"/>
    <col min="276" max="276" width="12.7109375" style="4" customWidth="1"/>
    <col min="277" max="512" width="11.42578125" style="4"/>
    <col min="513" max="514" width="1.28515625" style="4" customWidth="1"/>
    <col min="515" max="515" width="1.5703125" style="4" customWidth="1"/>
    <col min="516" max="516" width="20.5703125" style="4" customWidth="1"/>
    <col min="517" max="517" width="12.7109375" style="4" customWidth="1"/>
    <col min="518" max="518" width="23" style="4" customWidth="1"/>
    <col min="519" max="520" width="22.42578125" style="4" customWidth="1"/>
    <col min="521" max="521" width="23.140625" style="4" customWidth="1"/>
    <col min="522" max="522" width="22.85546875" style="4" customWidth="1"/>
    <col min="523" max="523" width="22.5703125" style="4" customWidth="1"/>
    <col min="524" max="524" width="19.85546875" style="4" customWidth="1"/>
    <col min="525" max="526" width="24.7109375" style="4" customWidth="1"/>
    <col min="527" max="527" width="23.28515625" style="4" customWidth="1"/>
    <col min="528" max="528" width="3.5703125" style="4" customWidth="1"/>
    <col min="529" max="529" width="26.140625" style="4" customWidth="1"/>
    <col min="530" max="530" width="28.5703125" style="4" customWidth="1"/>
    <col min="531" max="531" width="28.85546875" style="4" customWidth="1"/>
    <col min="532" max="532" width="12.7109375" style="4" customWidth="1"/>
    <col min="533" max="768" width="11.42578125" style="4"/>
    <col min="769" max="770" width="1.28515625" style="4" customWidth="1"/>
    <col min="771" max="771" width="1.5703125" style="4" customWidth="1"/>
    <col min="772" max="772" width="20.5703125" style="4" customWidth="1"/>
    <col min="773" max="773" width="12.7109375" style="4" customWidth="1"/>
    <col min="774" max="774" width="23" style="4" customWidth="1"/>
    <col min="775" max="776" width="22.42578125" style="4" customWidth="1"/>
    <col min="777" max="777" width="23.140625" style="4" customWidth="1"/>
    <col min="778" max="778" width="22.85546875" style="4" customWidth="1"/>
    <col min="779" max="779" width="22.5703125" style="4" customWidth="1"/>
    <col min="780" max="780" width="19.85546875" style="4" customWidth="1"/>
    <col min="781" max="782" width="24.7109375" style="4" customWidth="1"/>
    <col min="783" max="783" width="23.28515625" style="4" customWidth="1"/>
    <col min="784" max="784" width="3.5703125" style="4" customWidth="1"/>
    <col min="785" max="785" width="26.140625" style="4" customWidth="1"/>
    <col min="786" max="786" width="28.5703125" style="4" customWidth="1"/>
    <col min="787" max="787" width="28.85546875" style="4" customWidth="1"/>
    <col min="788" max="788" width="12.7109375" style="4" customWidth="1"/>
    <col min="789" max="1024" width="11.42578125" style="4"/>
    <col min="1025" max="1026" width="1.28515625" style="4" customWidth="1"/>
    <col min="1027" max="1027" width="1.5703125" style="4" customWidth="1"/>
    <col min="1028" max="1028" width="20.5703125" style="4" customWidth="1"/>
    <col min="1029" max="1029" width="12.7109375" style="4" customWidth="1"/>
    <col min="1030" max="1030" width="23" style="4" customWidth="1"/>
    <col min="1031" max="1032" width="22.42578125" style="4" customWidth="1"/>
    <col min="1033" max="1033" width="23.140625" style="4" customWidth="1"/>
    <col min="1034" max="1034" width="22.85546875" style="4" customWidth="1"/>
    <col min="1035" max="1035" width="22.5703125" style="4" customWidth="1"/>
    <col min="1036" max="1036" width="19.85546875" style="4" customWidth="1"/>
    <col min="1037" max="1038" width="24.7109375" style="4" customWidth="1"/>
    <col min="1039" max="1039" width="23.28515625" style="4" customWidth="1"/>
    <col min="1040" max="1040" width="3.5703125" style="4" customWidth="1"/>
    <col min="1041" max="1041" width="26.140625" style="4" customWidth="1"/>
    <col min="1042" max="1042" width="28.5703125" style="4" customWidth="1"/>
    <col min="1043" max="1043" width="28.85546875" style="4" customWidth="1"/>
    <col min="1044" max="1044" width="12.7109375" style="4" customWidth="1"/>
    <col min="1045" max="1280" width="11.42578125" style="4"/>
    <col min="1281" max="1282" width="1.28515625" style="4" customWidth="1"/>
    <col min="1283" max="1283" width="1.5703125" style="4" customWidth="1"/>
    <col min="1284" max="1284" width="20.5703125" style="4" customWidth="1"/>
    <col min="1285" max="1285" width="12.7109375" style="4" customWidth="1"/>
    <col min="1286" max="1286" width="23" style="4" customWidth="1"/>
    <col min="1287" max="1288" width="22.42578125" style="4" customWidth="1"/>
    <col min="1289" max="1289" width="23.140625" style="4" customWidth="1"/>
    <col min="1290" max="1290" width="22.85546875" style="4" customWidth="1"/>
    <col min="1291" max="1291" width="22.5703125" style="4" customWidth="1"/>
    <col min="1292" max="1292" width="19.85546875" style="4" customWidth="1"/>
    <col min="1293" max="1294" width="24.7109375" style="4" customWidth="1"/>
    <col min="1295" max="1295" width="23.28515625" style="4" customWidth="1"/>
    <col min="1296" max="1296" width="3.5703125" style="4" customWidth="1"/>
    <col min="1297" max="1297" width="26.140625" style="4" customWidth="1"/>
    <col min="1298" max="1298" width="28.5703125" style="4" customWidth="1"/>
    <col min="1299" max="1299" width="28.85546875" style="4" customWidth="1"/>
    <col min="1300" max="1300" width="12.7109375" style="4" customWidth="1"/>
    <col min="1301" max="1536" width="11.42578125" style="4"/>
    <col min="1537" max="1538" width="1.28515625" style="4" customWidth="1"/>
    <col min="1539" max="1539" width="1.5703125" style="4" customWidth="1"/>
    <col min="1540" max="1540" width="20.5703125" style="4" customWidth="1"/>
    <col min="1541" max="1541" width="12.7109375" style="4" customWidth="1"/>
    <col min="1542" max="1542" width="23" style="4" customWidth="1"/>
    <col min="1543" max="1544" width="22.42578125" style="4" customWidth="1"/>
    <col min="1545" max="1545" width="23.140625" style="4" customWidth="1"/>
    <col min="1546" max="1546" width="22.85546875" style="4" customWidth="1"/>
    <col min="1547" max="1547" width="22.5703125" style="4" customWidth="1"/>
    <col min="1548" max="1548" width="19.85546875" style="4" customWidth="1"/>
    <col min="1549" max="1550" width="24.7109375" style="4" customWidth="1"/>
    <col min="1551" max="1551" width="23.28515625" style="4" customWidth="1"/>
    <col min="1552" max="1552" width="3.5703125" style="4" customWidth="1"/>
    <col min="1553" max="1553" width="26.140625" style="4" customWidth="1"/>
    <col min="1554" max="1554" width="28.5703125" style="4" customWidth="1"/>
    <col min="1555" max="1555" width="28.85546875" style="4" customWidth="1"/>
    <col min="1556" max="1556" width="12.7109375" style="4" customWidth="1"/>
    <col min="1557" max="1792" width="11.42578125" style="4"/>
    <col min="1793" max="1794" width="1.28515625" style="4" customWidth="1"/>
    <col min="1795" max="1795" width="1.5703125" style="4" customWidth="1"/>
    <col min="1796" max="1796" width="20.5703125" style="4" customWidth="1"/>
    <col min="1797" max="1797" width="12.7109375" style="4" customWidth="1"/>
    <col min="1798" max="1798" width="23" style="4" customWidth="1"/>
    <col min="1799" max="1800" width="22.42578125" style="4" customWidth="1"/>
    <col min="1801" max="1801" width="23.140625" style="4" customWidth="1"/>
    <col min="1802" max="1802" width="22.85546875" style="4" customWidth="1"/>
    <col min="1803" max="1803" width="22.5703125" style="4" customWidth="1"/>
    <col min="1804" max="1804" width="19.85546875" style="4" customWidth="1"/>
    <col min="1805" max="1806" width="24.7109375" style="4" customWidth="1"/>
    <col min="1807" max="1807" width="23.28515625" style="4" customWidth="1"/>
    <col min="1808" max="1808" width="3.5703125" style="4" customWidth="1"/>
    <col min="1809" max="1809" width="26.140625" style="4" customWidth="1"/>
    <col min="1810" max="1810" width="28.5703125" style="4" customWidth="1"/>
    <col min="1811" max="1811" width="28.85546875" style="4" customWidth="1"/>
    <col min="1812" max="1812" width="12.7109375" style="4" customWidth="1"/>
    <col min="1813" max="2048" width="11.42578125" style="4"/>
    <col min="2049" max="2050" width="1.28515625" style="4" customWidth="1"/>
    <col min="2051" max="2051" width="1.5703125" style="4" customWidth="1"/>
    <col min="2052" max="2052" width="20.5703125" style="4" customWidth="1"/>
    <col min="2053" max="2053" width="12.7109375" style="4" customWidth="1"/>
    <col min="2054" max="2054" width="23" style="4" customWidth="1"/>
    <col min="2055" max="2056" width="22.42578125" style="4" customWidth="1"/>
    <col min="2057" max="2057" width="23.140625" style="4" customWidth="1"/>
    <col min="2058" max="2058" width="22.85546875" style="4" customWidth="1"/>
    <col min="2059" max="2059" width="22.5703125" style="4" customWidth="1"/>
    <col min="2060" max="2060" width="19.85546875" style="4" customWidth="1"/>
    <col min="2061" max="2062" width="24.7109375" style="4" customWidth="1"/>
    <col min="2063" max="2063" width="23.28515625" style="4" customWidth="1"/>
    <col min="2064" max="2064" width="3.5703125" style="4" customWidth="1"/>
    <col min="2065" max="2065" width="26.140625" style="4" customWidth="1"/>
    <col min="2066" max="2066" width="28.5703125" style="4" customWidth="1"/>
    <col min="2067" max="2067" width="28.85546875" style="4" customWidth="1"/>
    <col min="2068" max="2068" width="12.7109375" style="4" customWidth="1"/>
    <col min="2069" max="2304" width="11.42578125" style="4"/>
    <col min="2305" max="2306" width="1.28515625" style="4" customWidth="1"/>
    <col min="2307" max="2307" width="1.5703125" style="4" customWidth="1"/>
    <col min="2308" max="2308" width="20.5703125" style="4" customWidth="1"/>
    <col min="2309" max="2309" width="12.7109375" style="4" customWidth="1"/>
    <col min="2310" max="2310" width="23" style="4" customWidth="1"/>
    <col min="2311" max="2312" width="22.42578125" style="4" customWidth="1"/>
    <col min="2313" max="2313" width="23.140625" style="4" customWidth="1"/>
    <col min="2314" max="2314" width="22.85546875" style="4" customWidth="1"/>
    <col min="2315" max="2315" width="22.5703125" style="4" customWidth="1"/>
    <col min="2316" max="2316" width="19.85546875" style="4" customWidth="1"/>
    <col min="2317" max="2318" width="24.7109375" style="4" customWidth="1"/>
    <col min="2319" max="2319" width="23.28515625" style="4" customWidth="1"/>
    <col min="2320" max="2320" width="3.5703125" style="4" customWidth="1"/>
    <col min="2321" max="2321" width="26.140625" style="4" customWidth="1"/>
    <col min="2322" max="2322" width="28.5703125" style="4" customWidth="1"/>
    <col min="2323" max="2323" width="28.85546875" style="4" customWidth="1"/>
    <col min="2324" max="2324" width="12.7109375" style="4" customWidth="1"/>
    <col min="2325" max="2560" width="11.42578125" style="4"/>
    <col min="2561" max="2562" width="1.28515625" style="4" customWidth="1"/>
    <col min="2563" max="2563" width="1.5703125" style="4" customWidth="1"/>
    <col min="2564" max="2564" width="20.5703125" style="4" customWidth="1"/>
    <col min="2565" max="2565" width="12.7109375" style="4" customWidth="1"/>
    <col min="2566" max="2566" width="23" style="4" customWidth="1"/>
    <col min="2567" max="2568" width="22.42578125" style="4" customWidth="1"/>
    <col min="2569" max="2569" width="23.140625" style="4" customWidth="1"/>
    <col min="2570" max="2570" width="22.85546875" style="4" customWidth="1"/>
    <col min="2571" max="2571" width="22.5703125" style="4" customWidth="1"/>
    <col min="2572" max="2572" width="19.85546875" style="4" customWidth="1"/>
    <col min="2573" max="2574" width="24.7109375" style="4" customWidth="1"/>
    <col min="2575" max="2575" width="23.28515625" style="4" customWidth="1"/>
    <col min="2576" max="2576" width="3.5703125" style="4" customWidth="1"/>
    <col min="2577" max="2577" width="26.140625" style="4" customWidth="1"/>
    <col min="2578" max="2578" width="28.5703125" style="4" customWidth="1"/>
    <col min="2579" max="2579" width="28.85546875" style="4" customWidth="1"/>
    <col min="2580" max="2580" width="12.7109375" style="4" customWidth="1"/>
    <col min="2581" max="2816" width="11.42578125" style="4"/>
    <col min="2817" max="2818" width="1.28515625" style="4" customWidth="1"/>
    <col min="2819" max="2819" width="1.5703125" style="4" customWidth="1"/>
    <col min="2820" max="2820" width="20.5703125" style="4" customWidth="1"/>
    <col min="2821" max="2821" width="12.7109375" style="4" customWidth="1"/>
    <col min="2822" max="2822" width="23" style="4" customWidth="1"/>
    <col min="2823" max="2824" width="22.42578125" style="4" customWidth="1"/>
    <col min="2825" max="2825" width="23.140625" style="4" customWidth="1"/>
    <col min="2826" max="2826" width="22.85546875" style="4" customWidth="1"/>
    <col min="2827" max="2827" width="22.5703125" style="4" customWidth="1"/>
    <col min="2828" max="2828" width="19.85546875" style="4" customWidth="1"/>
    <col min="2829" max="2830" width="24.7109375" style="4" customWidth="1"/>
    <col min="2831" max="2831" width="23.28515625" style="4" customWidth="1"/>
    <col min="2832" max="2832" width="3.5703125" style="4" customWidth="1"/>
    <col min="2833" max="2833" width="26.140625" style="4" customWidth="1"/>
    <col min="2834" max="2834" width="28.5703125" style="4" customWidth="1"/>
    <col min="2835" max="2835" width="28.85546875" style="4" customWidth="1"/>
    <col min="2836" max="2836" width="12.7109375" style="4" customWidth="1"/>
    <col min="2837" max="3072" width="11.42578125" style="4"/>
    <col min="3073" max="3074" width="1.28515625" style="4" customWidth="1"/>
    <col min="3075" max="3075" width="1.5703125" style="4" customWidth="1"/>
    <col min="3076" max="3076" width="20.5703125" style="4" customWidth="1"/>
    <col min="3077" max="3077" width="12.7109375" style="4" customWidth="1"/>
    <col min="3078" max="3078" width="23" style="4" customWidth="1"/>
    <col min="3079" max="3080" width="22.42578125" style="4" customWidth="1"/>
    <col min="3081" max="3081" width="23.140625" style="4" customWidth="1"/>
    <col min="3082" max="3082" width="22.85546875" style="4" customWidth="1"/>
    <col min="3083" max="3083" width="22.5703125" style="4" customWidth="1"/>
    <col min="3084" max="3084" width="19.85546875" style="4" customWidth="1"/>
    <col min="3085" max="3086" width="24.7109375" style="4" customWidth="1"/>
    <col min="3087" max="3087" width="23.28515625" style="4" customWidth="1"/>
    <col min="3088" max="3088" width="3.5703125" style="4" customWidth="1"/>
    <col min="3089" max="3089" width="26.140625" style="4" customWidth="1"/>
    <col min="3090" max="3090" width="28.5703125" style="4" customWidth="1"/>
    <col min="3091" max="3091" width="28.85546875" style="4" customWidth="1"/>
    <col min="3092" max="3092" width="12.7109375" style="4" customWidth="1"/>
    <col min="3093" max="3328" width="11.42578125" style="4"/>
    <col min="3329" max="3330" width="1.28515625" style="4" customWidth="1"/>
    <col min="3331" max="3331" width="1.5703125" style="4" customWidth="1"/>
    <col min="3332" max="3332" width="20.5703125" style="4" customWidth="1"/>
    <col min="3333" max="3333" width="12.7109375" style="4" customWidth="1"/>
    <col min="3334" max="3334" width="23" style="4" customWidth="1"/>
    <col min="3335" max="3336" width="22.42578125" style="4" customWidth="1"/>
    <col min="3337" max="3337" width="23.140625" style="4" customWidth="1"/>
    <col min="3338" max="3338" width="22.85546875" style="4" customWidth="1"/>
    <col min="3339" max="3339" width="22.5703125" style="4" customWidth="1"/>
    <col min="3340" max="3340" width="19.85546875" style="4" customWidth="1"/>
    <col min="3341" max="3342" width="24.7109375" style="4" customWidth="1"/>
    <col min="3343" max="3343" width="23.28515625" style="4" customWidth="1"/>
    <col min="3344" max="3344" width="3.5703125" style="4" customWidth="1"/>
    <col min="3345" max="3345" width="26.140625" style="4" customWidth="1"/>
    <col min="3346" max="3346" width="28.5703125" style="4" customWidth="1"/>
    <col min="3347" max="3347" width="28.85546875" style="4" customWidth="1"/>
    <col min="3348" max="3348" width="12.7109375" style="4" customWidth="1"/>
    <col min="3349" max="3584" width="11.42578125" style="4"/>
    <col min="3585" max="3586" width="1.28515625" style="4" customWidth="1"/>
    <col min="3587" max="3587" width="1.5703125" style="4" customWidth="1"/>
    <col min="3588" max="3588" width="20.5703125" style="4" customWidth="1"/>
    <col min="3589" max="3589" width="12.7109375" style="4" customWidth="1"/>
    <col min="3590" max="3590" width="23" style="4" customWidth="1"/>
    <col min="3591" max="3592" width="22.42578125" style="4" customWidth="1"/>
    <col min="3593" max="3593" width="23.140625" style="4" customWidth="1"/>
    <col min="3594" max="3594" width="22.85546875" style="4" customWidth="1"/>
    <col min="3595" max="3595" width="22.5703125" style="4" customWidth="1"/>
    <col min="3596" max="3596" width="19.85546875" style="4" customWidth="1"/>
    <col min="3597" max="3598" width="24.7109375" style="4" customWidth="1"/>
    <col min="3599" max="3599" width="23.28515625" style="4" customWidth="1"/>
    <col min="3600" max="3600" width="3.5703125" style="4" customWidth="1"/>
    <col min="3601" max="3601" width="26.140625" style="4" customWidth="1"/>
    <col min="3602" max="3602" width="28.5703125" style="4" customWidth="1"/>
    <col min="3603" max="3603" width="28.85546875" style="4" customWidth="1"/>
    <col min="3604" max="3604" width="12.7109375" style="4" customWidth="1"/>
    <col min="3605" max="3840" width="11.42578125" style="4"/>
    <col min="3841" max="3842" width="1.28515625" style="4" customWidth="1"/>
    <col min="3843" max="3843" width="1.5703125" style="4" customWidth="1"/>
    <col min="3844" max="3844" width="20.5703125" style="4" customWidth="1"/>
    <col min="3845" max="3845" width="12.7109375" style="4" customWidth="1"/>
    <col min="3846" max="3846" width="23" style="4" customWidth="1"/>
    <col min="3847" max="3848" width="22.42578125" style="4" customWidth="1"/>
    <col min="3849" max="3849" width="23.140625" style="4" customWidth="1"/>
    <col min="3850" max="3850" width="22.85546875" style="4" customWidth="1"/>
    <col min="3851" max="3851" width="22.5703125" style="4" customWidth="1"/>
    <col min="3852" max="3852" width="19.85546875" style="4" customWidth="1"/>
    <col min="3853" max="3854" width="24.7109375" style="4" customWidth="1"/>
    <col min="3855" max="3855" width="23.28515625" style="4" customWidth="1"/>
    <col min="3856" max="3856" width="3.5703125" style="4" customWidth="1"/>
    <col min="3857" max="3857" width="26.140625" style="4" customWidth="1"/>
    <col min="3858" max="3858" width="28.5703125" style="4" customWidth="1"/>
    <col min="3859" max="3859" width="28.85546875" style="4" customWidth="1"/>
    <col min="3860" max="3860" width="12.7109375" style="4" customWidth="1"/>
    <col min="3861" max="4096" width="11.42578125" style="4"/>
    <col min="4097" max="4098" width="1.28515625" style="4" customWidth="1"/>
    <col min="4099" max="4099" width="1.5703125" style="4" customWidth="1"/>
    <col min="4100" max="4100" width="20.5703125" style="4" customWidth="1"/>
    <col min="4101" max="4101" width="12.7109375" style="4" customWidth="1"/>
    <col min="4102" max="4102" width="23" style="4" customWidth="1"/>
    <col min="4103" max="4104" width="22.42578125" style="4" customWidth="1"/>
    <col min="4105" max="4105" width="23.140625" style="4" customWidth="1"/>
    <col min="4106" max="4106" width="22.85546875" style="4" customWidth="1"/>
    <col min="4107" max="4107" width="22.5703125" style="4" customWidth="1"/>
    <col min="4108" max="4108" width="19.85546875" style="4" customWidth="1"/>
    <col min="4109" max="4110" width="24.7109375" style="4" customWidth="1"/>
    <col min="4111" max="4111" width="23.28515625" style="4" customWidth="1"/>
    <col min="4112" max="4112" width="3.5703125" style="4" customWidth="1"/>
    <col min="4113" max="4113" width="26.140625" style="4" customWidth="1"/>
    <col min="4114" max="4114" width="28.5703125" style="4" customWidth="1"/>
    <col min="4115" max="4115" width="28.85546875" style="4" customWidth="1"/>
    <col min="4116" max="4116" width="12.7109375" style="4" customWidth="1"/>
    <col min="4117" max="4352" width="11.42578125" style="4"/>
    <col min="4353" max="4354" width="1.28515625" style="4" customWidth="1"/>
    <col min="4355" max="4355" width="1.5703125" style="4" customWidth="1"/>
    <col min="4356" max="4356" width="20.5703125" style="4" customWidth="1"/>
    <col min="4357" max="4357" width="12.7109375" style="4" customWidth="1"/>
    <col min="4358" max="4358" width="23" style="4" customWidth="1"/>
    <col min="4359" max="4360" width="22.42578125" style="4" customWidth="1"/>
    <col min="4361" max="4361" width="23.140625" style="4" customWidth="1"/>
    <col min="4362" max="4362" width="22.85546875" style="4" customWidth="1"/>
    <col min="4363" max="4363" width="22.5703125" style="4" customWidth="1"/>
    <col min="4364" max="4364" width="19.85546875" style="4" customWidth="1"/>
    <col min="4365" max="4366" width="24.7109375" style="4" customWidth="1"/>
    <col min="4367" max="4367" width="23.28515625" style="4" customWidth="1"/>
    <col min="4368" max="4368" width="3.5703125" style="4" customWidth="1"/>
    <col min="4369" max="4369" width="26.140625" style="4" customWidth="1"/>
    <col min="4370" max="4370" width="28.5703125" style="4" customWidth="1"/>
    <col min="4371" max="4371" width="28.85546875" style="4" customWidth="1"/>
    <col min="4372" max="4372" width="12.7109375" style="4" customWidth="1"/>
    <col min="4373" max="4608" width="11.42578125" style="4"/>
    <col min="4609" max="4610" width="1.28515625" style="4" customWidth="1"/>
    <col min="4611" max="4611" width="1.5703125" style="4" customWidth="1"/>
    <col min="4612" max="4612" width="20.5703125" style="4" customWidth="1"/>
    <col min="4613" max="4613" width="12.7109375" style="4" customWidth="1"/>
    <col min="4614" max="4614" width="23" style="4" customWidth="1"/>
    <col min="4615" max="4616" width="22.42578125" style="4" customWidth="1"/>
    <col min="4617" max="4617" width="23.140625" style="4" customWidth="1"/>
    <col min="4618" max="4618" width="22.85546875" style="4" customWidth="1"/>
    <col min="4619" max="4619" width="22.5703125" style="4" customWidth="1"/>
    <col min="4620" max="4620" width="19.85546875" style="4" customWidth="1"/>
    <col min="4621" max="4622" width="24.7109375" style="4" customWidth="1"/>
    <col min="4623" max="4623" width="23.28515625" style="4" customWidth="1"/>
    <col min="4624" max="4624" width="3.5703125" style="4" customWidth="1"/>
    <col min="4625" max="4625" width="26.140625" style="4" customWidth="1"/>
    <col min="4626" max="4626" width="28.5703125" style="4" customWidth="1"/>
    <col min="4627" max="4627" width="28.85546875" style="4" customWidth="1"/>
    <col min="4628" max="4628" width="12.7109375" style="4" customWidth="1"/>
    <col min="4629" max="4864" width="11.42578125" style="4"/>
    <col min="4865" max="4866" width="1.28515625" style="4" customWidth="1"/>
    <col min="4867" max="4867" width="1.5703125" style="4" customWidth="1"/>
    <col min="4868" max="4868" width="20.5703125" style="4" customWidth="1"/>
    <col min="4869" max="4869" width="12.7109375" style="4" customWidth="1"/>
    <col min="4870" max="4870" width="23" style="4" customWidth="1"/>
    <col min="4871" max="4872" width="22.42578125" style="4" customWidth="1"/>
    <col min="4873" max="4873" width="23.140625" style="4" customWidth="1"/>
    <col min="4874" max="4874" width="22.85546875" style="4" customWidth="1"/>
    <col min="4875" max="4875" width="22.5703125" style="4" customWidth="1"/>
    <col min="4876" max="4876" width="19.85546875" style="4" customWidth="1"/>
    <col min="4877" max="4878" width="24.7109375" style="4" customWidth="1"/>
    <col min="4879" max="4879" width="23.28515625" style="4" customWidth="1"/>
    <col min="4880" max="4880" width="3.5703125" style="4" customWidth="1"/>
    <col min="4881" max="4881" width="26.140625" style="4" customWidth="1"/>
    <col min="4882" max="4882" width="28.5703125" style="4" customWidth="1"/>
    <col min="4883" max="4883" width="28.85546875" style="4" customWidth="1"/>
    <col min="4884" max="4884" width="12.7109375" style="4" customWidth="1"/>
    <col min="4885" max="5120" width="11.42578125" style="4"/>
    <col min="5121" max="5122" width="1.28515625" style="4" customWidth="1"/>
    <col min="5123" max="5123" width="1.5703125" style="4" customWidth="1"/>
    <col min="5124" max="5124" width="20.5703125" style="4" customWidth="1"/>
    <col min="5125" max="5125" width="12.7109375" style="4" customWidth="1"/>
    <col min="5126" max="5126" width="23" style="4" customWidth="1"/>
    <col min="5127" max="5128" width="22.42578125" style="4" customWidth="1"/>
    <col min="5129" max="5129" width="23.140625" style="4" customWidth="1"/>
    <col min="5130" max="5130" width="22.85546875" style="4" customWidth="1"/>
    <col min="5131" max="5131" width="22.5703125" style="4" customWidth="1"/>
    <col min="5132" max="5132" width="19.85546875" style="4" customWidth="1"/>
    <col min="5133" max="5134" width="24.7109375" style="4" customWidth="1"/>
    <col min="5135" max="5135" width="23.28515625" style="4" customWidth="1"/>
    <col min="5136" max="5136" width="3.5703125" style="4" customWidth="1"/>
    <col min="5137" max="5137" width="26.140625" style="4" customWidth="1"/>
    <col min="5138" max="5138" width="28.5703125" style="4" customWidth="1"/>
    <col min="5139" max="5139" width="28.85546875" style="4" customWidth="1"/>
    <col min="5140" max="5140" width="12.7109375" style="4" customWidth="1"/>
    <col min="5141" max="5376" width="11.42578125" style="4"/>
    <col min="5377" max="5378" width="1.28515625" style="4" customWidth="1"/>
    <col min="5379" max="5379" width="1.5703125" style="4" customWidth="1"/>
    <col min="5380" max="5380" width="20.5703125" style="4" customWidth="1"/>
    <col min="5381" max="5381" width="12.7109375" style="4" customWidth="1"/>
    <col min="5382" max="5382" width="23" style="4" customWidth="1"/>
    <col min="5383" max="5384" width="22.42578125" style="4" customWidth="1"/>
    <col min="5385" max="5385" width="23.140625" style="4" customWidth="1"/>
    <col min="5386" max="5386" width="22.85546875" style="4" customWidth="1"/>
    <col min="5387" max="5387" width="22.5703125" style="4" customWidth="1"/>
    <col min="5388" max="5388" width="19.85546875" style="4" customWidth="1"/>
    <col min="5389" max="5390" width="24.7109375" style="4" customWidth="1"/>
    <col min="5391" max="5391" width="23.28515625" style="4" customWidth="1"/>
    <col min="5392" max="5392" width="3.5703125" style="4" customWidth="1"/>
    <col min="5393" max="5393" width="26.140625" style="4" customWidth="1"/>
    <col min="5394" max="5394" width="28.5703125" style="4" customWidth="1"/>
    <col min="5395" max="5395" width="28.85546875" style="4" customWidth="1"/>
    <col min="5396" max="5396" width="12.7109375" style="4" customWidth="1"/>
    <col min="5397" max="5632" width="11.42578125" style="4"/>
    <col min="5633" max="5634" width="1.28515625" style="4" customWidth="1"/>
    <col min="5635" max="5635" width="1.5703125" style="4" customWidth="1"/>
    <col min="5636" max="5636" width="20.5703125" style="4" customWidth="1"/>
    <col min="5637" max="5637" width="12.7109375" style="4" customWidth="1"/>
    <col min="5638" max="5638" width="23" style="4" customWidth="1"/>
    <col min="5639" max="5640" width="22.42578125" style="4" customWidth="1"/>
    <col min="5641" max="5641" width="23.140625" style="4" customWidth="1"/>
    <col min="5642" max="5642" width="22.85546875" style="4" customWidth="1"/>
    <col min="5643" max="5643" width="22.5703125" style="4" customWidth="1"/>
    <col min="5644" max="5644" width="19.85546875" style="4" customWidth="1"/>
    <col min="5645" max="5646" width="24.7109375" style="4" customWidth="1"/>
    <col min="5647" max="5647" width="23.28515625" style="4" customWidth="1"/>
    <col min="5648" max="5648" width="3.5703125" style="4" customWidth="1"/>
    <col min="5649" max="5649" width="26.140625" style="4" customWidth="1"/>
    <col min="5650" max="5650" width="28.5703125" style="4" customWidth="1"/>
    <col min="5651" max="5651" width="28.85546875" style="4" customWidth="1"/>
    <col min="5652" max="5652" width="12.7109375" style="4" customWidth="1"/>
    <col min="5653" max="5888" width="11.42578125" style="4"/>
    <col min="5889" max="5890" width="1.28515625" style="4" customWidth="1"/>
    <col min="5891" max="5891" width="1.5703125" style="4" customWidth="1"/>
    <col min="5892" max="5892" width="20.5703125" style="4" customWidth="1"/>
    <col min="5893" max="5893" width="12.7109375" style="4" customWidth="1"/>
    <col min="5894" max="5894" width="23" style="4" customWidth="1"/>
    <col min="5895" max="5896" width="22.42578125" style="4" customWidth="1"/>
    <col min="5897" max="5897" width="23.140625" style="4" customWidth="1"/>
    <col min="5898" max="5898" width="22.85546875" style="4" customWidth="1"/>
    <col min="5899" max="5899" width="22.5703125" style="4" customWidth="1"/>
    <col min="5900" max="5900" width="19.85546875" style="4" customWidth="1"/>
    <col min="5901" max="5902" width="24.7109375" style="4" customWidth="1"/>
    <col min="5903" max="5903" width="23.28515625" style="4" customWidth="1"/>
    <col min="5904" max="5904" width="3.5703125" style="4" customWidth="1"/>
    <col min="5905" max="5905" width="26.140625" style="4" customWidth="1"/>
    <col min="5906" max="5906" width="28.5703125" style="4" customWidth="1"/>
    <col min="5907" max="5907" width="28.85546875" style="4" customWidth="1"/>
    <col min="5908" max="5908" width="12.7109375" style="4" customWidth="1"/>
    <col min="5909" max="6144" width="11.42578125" style="4"/>
    <col min="6145" max="6146" width="1.28515625" style="4" customWidth="1"/>
    <col min="6147" max="6147" width="1.5703125" style="4" customWidth="1"/>
    <col min="6148" max="6148" width="20.5703125" style="4" customWidth="1"/>
    <col min="6149" max="6149" width="12.7109375" style="4" customWidth="1"/>
    <col min="6150" max="6150" width="23" style="4" customWidth="1"/>
    <col min="6151" max="6152" width="22.42578125" style="4" customWidth="1"/>
    <col min="6153" max="6153" width="23.140625" style="4" customWidth="1"/>
    <col min="6154" max="6154" width="22.85546875" style="4" customWidth="1"/>
    <col min="6155" max="6155" width="22.5703125" style="4" customWidth="1"/>
    <col min="6156" max="6156" width="19.85546875" style="4" customWidth="1"/>
    <col min="6157" max="6158" width="24.7109375" style="4" customWidth="1"/>
    <col min="6159" max="6159" width="23.28515625" style="4" customWidth="1"/>
    <col min="6160" max="6160" width="3.5703125" style="4" customWidth="1"/>
    <col min="6161" max="6161" width="26.140625" style="4" customWidth="1"/>
    <col min="6162" max="6162" width="28.5703125" style="4" customWidth="1"/>
    <col min="6163" max="6163" width="28.85546875" style="4" customWidth="1"/>
    <col min="6164" max="6164" width="12.7109375" style="4" customWidth="1"/>
    <col min="6165" max="6400" width="11.42578125" style="4"/>
    <col min="6401" max="6402" width="1.28515625" style="4" customWidth="1"/>
    <col min="6403" max="6403" width="1.5703125" style="4" customWidth="1"/>
    <col min="6404" max="6404" width="20.5703125" style="4" customWidth="1"/>
    <col min="6405" max="6405" width="12.7109375" style="4" customWidth="1"/>
    <col min="6406" max="6406" width="23" style="4" customWidth="1"/>
    <col min="6407" max="6408" width="22.42578125" style="4" customWidth="1"/>
    <col min="6409" max="6409" width="23.140625" style="4" customWidth="1"/>
    <col min="6410" max="6410" width="22.85546875" style="4" customWidth="1"/>
    <col min="6411" max="6411" width="22.5703125" style="4" customWidth="1"/>
    <col min="6412" max="6412" width="19.85546875" style="4" customWidth="1"/>
    <col min="6413" max="6414" width="24.7109375" style="4" customWidth="1"/>
    <col min="6415" max="6415" width="23.28515625" style="4" customWidth="1"/>
    <col min="6416" max="6416" width="3.5703125" style="4" customWidth="1"/>
    <col min="6417" max="6417" width="26.140625" style="4" customWidth="1"/>
    <col min="6418" max="6418" width="28.5703125" style="4" customWidth="1"/>
    <col min="6419" max="6419" width="28.85546875" style="4" customWidth="1"/>
    <col min="6420" max="6420" width="12.7109375" style="4" customWidth="1"/>
    <col min="6421" max="6656" width="11.42578125" style="4"/>
    <col min="6657" max="6658" width="1.28515625" style="4" customWidth="1"/>
    <col min="6659" max="6659" width="1.5703125" style="4" customWidth="1"/>
    <col min="6660" max="6660" width="20.5703125" style="4" customWidth="1"/>
    <col min="6661" max="6661" width="12.7109375" style="4" customWidth="1"/>
    <col min="6662" max="6662" width="23" style="4" customWidth="1"/>
    <col min="6663" max="6664" width="22.42578125" style="4" customWidth="1"/>
    <col min="6665" max="6665" width="23.140625" style="4" customWidth="1"/>
    <col min="6666" max="6666" width="22.85546875" style="4" customWidth="1"/>
    <col min="6667" max="6667" width="22.5703125" style="4" customWidth="1"/>
    <col min="6668" max="6668" width="19.85546875" style="4" customWidth="1"/>
    <col min="6669" max="6670" width="24.7109375" style="4" customWidth="1"/>
    <col min="6671" max="6671" width="23.28515625" style="4" customWidth="1"/>
    <col min="6672" max="6672" width="3.5703125" style="4" customWidth="1"/>
    <col min="6673" max="6673" width="26.140625" style="4" customWidth="1"/>
    <col min="6674" max="6674" width="28.5703125" style="4" customWidth="1"/>
    <col min="6675" max="6675" width="28.85546875" style="4" customWidth="1"/>
    <col min="6676" max="6676" width="12.7109375" style="4" customWidth="1"/>
    <col min="6677" max="6912" width="11.42578125" style="4"/>
    <col min="6913" max="6914" width="1.28515625" style="4" customWidth="1"/>
    <col min="6915" max="6915" width="1.5703125" style="4" customWidth="1"/>
    <col min="6916" max="6916" width="20.5703125" style="4" customWidth="1"/>
    <col min="6917" max="6917" width="12.7109375" style="4" customWidth="1"/>
    <col min="6918" max="6918" width="23" style="4" customWidth="1"/>
    <col min="6919" max="6920" width="22.42578125" style="4" customWidth="1"/>
    <col min="6921" max="6921" width="23.140625" style="4" customWidth="1"/>
    <col min="6922" max="6922" width="22.85546875" style="4" customWidth="1"/>
    <col min="6923" max="6923" width="22.5703125" style="4" customWidth="1"/>
    <col min="6924" max="6924" width="19.85546875" style="4" customWidth="1"/>
    <col min="6925" max="6926" width="24.7109375" style="4" customWidth="1"/>
    <col min="6927" max="6927" width="23.28515625" style="4" customWidth="1"/>
    <col min="6928" max="6928" width="3.5703125" style="4" customWidth="1"/>
    <col min="6929" max="6929" width="26.140625" style="4" customWidth="1"/>
    <col min="6930" max="6930" width="28.5703125" style="4" customWidth="1"/>
    <col min="6931" max="6931" width="28.85546875" style="4" customWidth="1"/>
    <col min="6932" max="6932" width="12.7109375" style="4" customWidth="1"/>
    <col min="6933" max="7168" width="11.42578125" style="4"/>
    <col min="7169" max="7170" width="1.28515625" style="4" customWidth="1"/>
    <col min="7171" max="7171" width="1.5703125" style="4" customWidth="1"/>
    <col min="7172" max="7172" width="20.5703125" style="4" customWidth="1"/>
    <col min="7173" max="7173" width="12.7109375" style="4" customWidth="1"/>
    <col min="7174" max="7174" width="23" style="4" customWidth="1"/>
    <col min="7175" max="7176" width="22.42578125" style="4" customWidth="1"/>
    <col min="7177" max="7177" width="23.140625" style="4" customWidth="1"/>
    <col min="7178" max="7178" width="22.85546875" style="4" customWidth="1"/>
    <col min="7179" max="7179" width="22.5703125" style="4" customWidth="1"/>
    <col min="7180" max="7180" width="19.85546875" style="4" customWidth="1"/>
    <col min="7181" max="7182" width="24.7109375" style="4" customWidth="1"/>
    <col min="7183" max="7183" width="23.28515625" style="4" customWidth="1"/>
    <col min="7184" max="7184" width="3.5703125" style="4" customWidth="1"/>
    <col min="7185" max="7185" width="26.140625" style="4" customWidth="1"/>
    <col min="7186" max="7186" width="28.5703125" style="4" customWidth="1"/>
    <col min="7187" max="7187" width="28.85546875" style="4" customWidth="1"/>
    <col min="7188" max="7188" width="12.7109375" style="4" customWidth="1"/>
    <col min="7189" max="7424" width="11.42578125" style="4"/>
    <col min="7425" max="7426" width="1.28515625" style="4" customWidth="1"/>
    <col min="7427" max="7427" width="1.5703125" style="4" customWidth="1"/>
    <col min="7428" max="7428" width="20.5703125" style="4" customWidth="1"/>
    <col min="7429" max="7429" width="12.7109375" style="4" customWidth="1"/>
    <col min="7430" max="7430" width="23" style="4" customWidth="1"/>
    <col min="7431" max="7432" width="22.42578125" style="4" customWidth="1"/>
    <col min="7433" max="7433" width="23.140625" style="4" customWidth="1"/>
    <col min="7434" max="7434" width="22.85546875" style="4" customWidth="1"/>
    <col min="7435" max="7435" width="22.5703125" style="4" customWidth="1"/>
    <col min="7436" max="7436" width="19.85546875" style="4" customWidth="1"/>
    <col min="7437" max="7438" width="24.7109375" style="4" customWidth="1"/>
    <col min="7439" max="7439" width="23.28515625" style="4" customWidth="1"/>
    <col min="7440" max="7440" width="3.5703125" style="4" customWidth="1"/>
    <col min="7441" max="7441" width="26.140625" style="4" customWidth="1"/>
    <col min="7442" max="7442" width="28.5703125" style="4" customWidth="1"/>
    <col min="7443" max="7443" width="28.85546875" style="4" customWidth="1"/>
    <col min="7444" max="7444" width="12.7109375" style="4" customWidth="1"/>
    <col min="7445" max="7680" width="11.42578125" style="4"/>
    <col min="7681" max="7682" width="1.28515625" style="4" customWidth="1"/>
    <col min="7683" max="7683" width="1.5703125" style="4" customWidth="1"/>
    <col min="7684" max="7684" width="20.5703125" style="4" customWidth="1"/>
    <col min="7685" max="7685" width="12.7109375" style="4" customWidth="1"/>
    <col min="7686" max="7686" width="23" style="4" customWidth="1"/>
    <col min="7687" max="7688" width="22.42578125" style="4" customWidth="1"/>
    <col min="7689" max="7689" width="23.140625" style="4" customWidth="1"/>
    <col min="7690" max="7690" width="22.85546875" style="4" customWidth="1"/>
    <col min="7691" max="7691" width="22.5703125" style="4" customWidth="1"/>
    <col min="7692" max="7692" width="19.85546875" style="4" customWidth="1"/>
    <col min="7693" max="7694" width="24.7109375" style="4" customWidth="1"/>
    <col min="7695" max="7695" width="23.28515625" style="4" customWidth="1"/>
    <col min="7696" max="7696" width="3.5703125" style="4" customWidth="1"/>
    <col min="7697" max="7697" width="26.140625" style="4" customWidth="1"/>
    <col min="7698" max="7698" width="28.5703125" style="4" customWidth="1"/>
    <col min="7699" max="7699" width="28.85546875" style="4" customWidth="1"/>
    <col min="7700" max="7700" width="12.7109375" style="4" customWidth="1"/>
    <col min="7701" max="7936" width="11.42578125" style="4"/>
    <col min="7937" max="7938" width="1.28515625" style="4" customWidth="1"/>
    <col min="7939" max="7939" width="1.5703125" style="4" customWidth="1"/>
    <col min="7940" max="7940" width="20.5703125" style="4" customWidth="1"/>
    <col min="7941" max="7941" width="12.7109375" style="4" customWidth="1"/>
    <col min="7942" max="7942" width="23" style="4" customWidth="1"/>
    <col min="7943" max="7944" width="22.42578125" style="4" customWidth="1"/>
    <col min="7945" max="7945" width="23.140625" style="4" customWidth="1"/>
    <col min="7946" max="7946" width="22.85546875" style="4" customWidth="1"/>
    <col min="7947" max="7947" width="22.5703125" style="4" customWidth="1"/>
    <col min="7948" max="7948" width="19.85546875" style="4" customWidth="1"/>
    <col min="7949" max="7950" width="24.7109375" style="4" customWidth="1"/>
    <col min="7951" max="7951" width="23.28515625" style="4" customWidth="1"/>
    <col min="7952" max="7952" width="3.5703125" style="4" customWidth="1"/>
    <col min="7953" max="7953" width="26.140625" style="4" customWidth="1"/>
    <col min="7954" max="7954" width="28.5703125" style="4" customWidth="1"/>
    <col min="7955" max="7955" width="28.85546875" style="4" customWidth="1"/>
    <col min="7956" max="7956" width="12.7109375" style="4" customWidth="1"/>
    <col min="7957" max="8192" width="11.42578125" style="4"/>
    <col min="8193" max="8194" width="1.28515625" style="4" customWidth="1"/>
    <col min="8195" max="8195" width="1.5703125" style="4" customWidth="1"/>
    <col min="8196" max="8196" width="20.5703125" style="4" customWidth="1"/>
    <col min="8197" max="8197" width="12.7109375" style="4" customWidth="1"/>
    <col min="8198" max="8198" width="23" style="4" customWidth="1"/>
    <col min="8199" max="8200" width="22.42578125" style="4" customWidth="1"/>
    <col min="8201" max="8201" width="23.140625" style="4" customWidth="1"/>
    <col min="8202" max="8202" width="22.85546875" style="4" customWidth="1"/>
    <col min="8203" max="8203" width="22.5703125" style="4" customWidth="1"/>
    <col min="8204" max="8204" width="19.85546875" style="4" customWidth="1"/>
    <col min="8205" max="8206" width="24.7109375" style="4" customWidth="1"/>
    <col min="8207" max="8207" width="23.28515625" style="4" customWidth="1"/>
    <col min="8208" max="8208" width="3.5703125" style="4" customWidth="1"/>
    <col min="8209" max="8209" width="26.140625" style="4" customWidth="1"/>
    <col min="8210" max="8210" width="28.5703125" style="4" customWidth="1"/>
    <col min="8211" max="8211" width="28.85546875" style="4" customWidth="1"/>
    <col min="8212" max="8212" width="12.7109375" style="4" customWidth="1"/>
    <col min="8213" max="8448" width="11.42578125" style="4"/>
    <col min="8449" max="8450" width="1.28515625" style="4" customWidth="1"/>
    <col min="8451" max="8451" width="1.5703125" style="4" customWidth="1"/>
    <col min="8452" max="8452" width="20.5703125" style="4" customWidth="1"/>
    <col min="8453" max="8453" width="12.7109375" style="4" customWidth="1"/>
    <col min="8454" max="8454" width="23" style="4" customWidth="1"/>
    <col min="8455" max="8456" width="22.42578125" style="4" customWidth="1"/>
    <col min="8457" max="8457" width="23.140625" style="4" customWidth="1"/>
    <col min="8458" max="8458" width="22.85546875" style="4" customWidth="1"/>
    <col min="8459" max="8459" width="22.5703125" style="4" customWidth="1"/>
    <col min="8460" max="8460" width="19.85546875" style="4" customWidth="1"/>
    <col min="8461" max="8462" width="24.7109375" style="4" customWidth="1"/>
    <col min="8463" max="8463" width="23.28515625" style="4" customWidth="1"/>
    <col min="8464" max="8464" width="3.5703125" style="4" customWidth="1"/>
    <col min="8465" max="8465" width="26.140625" style="4" customWidth="1"/>
    <col min="8466" max="8466" width="28.5703125" style="4" customWidth="1"/>
    <col min="8467" max="8467" width="28.85546875" style="4" customWidth="1"/>
    <col min="8468" max="8468" width="12.7109375" style="4" customWidth="1"/>
    <col min="8469" max="8704" width="11.42578125" style="4"/>
    <col min="8705" max="8706" width="1.28515625" style="4" customWidth="1"/>
    <col min="8707" max="8707" width="1.5703125" style="4" customWidth="1"/>
    <col min="8708" max="8708" width="20.5703125" style="4" customWidth="1"/>
    <col min="8709" max="8709" width="12.7109375" style="4" customWidth="1"/>
    <col min="8710" max="8710" width="23" style="4" customWidth="1"/>
    <col min="8711" max="8712" width="22.42578125" style="4" customWidth="1"/>
    <col min="8713" max="8713" width="23.140625" style="4" customWidth="1"/>
    <col min="8714" max="8714" width="22.85546875" style="4" customWidth="1"/>
    <col min="8715" max="8715" width="22.5703125" style="4" customWidth="1"/>
    <col min="8716" max="8716" width="19.85546875" style="4" customWidth="1"/>
    <col min="8717" max="8718" width="24.7109375" style="4" customWidth="1"/>
    <col min="8719" max="8719" width="23.28515625" style="4" customWidth="1"/>
    <col min="8720" max="8720" width="3.5703125" style="4" customWidth="1"/>
    <col min="8721" max="8721" width="26.140625" style="4" customWidth="1"/>
    <col min="8722" max="8722" width="28.5703125" style="4" customWidth="1"/>
    <col min="8723" max="8723" width="28.85546875" style="4" customWidth="1"/>
    <col min="8724" max="8724" width="12.7109375" style="4" customWidth="1"/>
    <col min="8725" max="8960" width="11.42578125" style="4"/>
    <col min="8961" max="8962" width="1.28515625" style="4" customWidth="1"/>
    <col min="8963" max="8963" width="1.5703125" style="4" customWidth="1"/>
    <col min="8964" max="8964" width="20.5703125" style="4" customWidth="1"/>
    <col min="8965" max="8965" width="12.7109375" style="4" customWidth="1"/>
    <col min="8966" max="8966" width="23" style="4" customWidth="1"/>
    <col min="8967" max="8968" width="22.42578125" style="4" customWidth="1"/>
    <col min="8969" max="8969" width="23.140625" style="4" customWidth="1"/>
    <col min="8970" max="8970" width="22.85546875" style="4" customWidth="1"/>
    <col min="8971" max="8971" width="22.5703125" style="4" customWidth="1"/>
    <col min="8972" max="8972" width="19.85546875" style="4" customWidth="1"/>
    <col min="8973" max="8974" width="24.7109375" style="4" customWidth="1"/>
    <col min="8975" max="8975" width="23.28515625" style="4" customWidth="1"/>
    <col min="8976" max="8976" width="3.5703125" style="4" customWidth="1"/>
    <col min="8977" max="8977" width="26.140625" style="4" customWidth="1"/>
    <col min="8978" max="8978" width="28.5703125" style="4" customWidth="1"/>
    <col min="8979" max="8979" width="28.85546875" style="4" customWidth="1"/>
    <col min="8980" max="8980" width="12.7109375" style="4" customWidth="1"/>
    <col min="8981" max="9216" width="11.42578125" style="4"/>
    <col min="9217" max="9218" width="1.28515625" style="4" customWidth="1"/>
    <col min="9219" max="9219" width="1.5703125" style="4" customWidth="1"/>
    <col min="9220" max="9220" width="20.5703125" style="4" customWidth="1"/>
    <col min="9221" max="9221" width="12.7109375" style="4" customWidth="1"/>
    <col min="9222" max="9222" width="23" style="4" customWidth="1"/>
    <col min="9223" max="9224" width="22.42578125" style="4" customWidth="1"/>
    <col min="9225" max="9225" width="23.140625" style="4" customWidth="1"/>
    <col min="9226" max="9226" width="22.85546875" style="4" customWidth="1"/>
    <col min="9227" max="9227" width="22.5703125" style="4" customWidth="1"/>
    <col min="9228" max="9228" width="19.85546875" style="4" customWidth="1"/>
    <col min="9229" max="9230" width="24.7109375" style="4" customWidth="1"/>
    <col min="9231" max="9231" width="23.28515625" style="4" customWidth="1"/>
    <col min="9232" max="9232" width="3.5703125" style="4" customWidth="1"/>
    <col min="9233" max="9233" width="26.140625" style="4" customWidth="1"/>
    <col min="9234" max="9234" width="28.5703125" style="4" customWidth="1"/>
    <col min="9235" max="9235" width="28.85546875" style="4" customWidth="1"/>
    <col min="9236" max="9236" width="12.7109375" style="4" customWidth="1"/>
    <col min="9237" max="9472" width="11.42578125" style="4"/>
    <col min="9473" max="9474" width="1.28515625" style="4" customWidth="1"/>
    <col min="9475" max="9475" width="1.5703125" style="4" customWidth="1"/>
    <col min="9476" max="9476" width="20.5703125" style="4" customWidth="1"/>
    <col min="9477" max="9477" width="12.7109375" style="4" customWidth="1"/>
    <col min="9478" max="9478" width="23" style="4" customWidth="1"/>
    <col min="9479" max="9480" width="22.42578125" style="4" customWidth="1"/>
    <col min="9481" max="9481" width="23.140625" style="4" customWidth="1"/>
    <col min="9482" max="9482" width="22.85546875" style="4" customWidth="1"/>
    <col min="9483" max="9483" width="22.5703125" style="4" customWidth="1"/>
    <col min="9484" max="9484" width="19.85546875" style="4" customWidth="1"/>
    <col min="9485" max="9486" width="24.7109375" style="4" customWidth="1"/>
    <col min="9487" max="9487" width="23.28515625" style="4" customWidth="1"/>
    <col min="9488" max="9488" width="3.5703125" style="4" customWidth="1"/>
    <col min="9489" max="9489" width="26.140625" style="4" customWidth="1"/>
    <col min="9490" max="9490" width="28.5703125" style="4" customWidth="1"/>
    <col min="9491" max="9491" width="28.85546875" style="4" customWidth="1"/>
    <col min="9492" max="9492" width="12.7109375" style="4" customWidth="1"/>
    <col min="9493" max="9728" width="11.42578125" style="4"/>
    <col min="9729" max="9730" width="1.28515625" style="4" customWidth="1"/>
    <col min="9731" max="9731" width="1.5703125" style="4" customWidth="1"/>
    <col min="9732" max="9732" width="20.5703125" style="4" customWidth="1"/>
    <col min="9733" max="9733" width="12.7109375" style="4" customWidth="1"/>
    <col min="9734" max="9734" width="23" style="4" customWidth="1"/>
    <col min="9735" max="9736" width="22.42578125" style="4" customWidth="1"/>
    <col min="9737" max="9737" width="23.140625" style="4" customWidth="1"/>
    <col min="9738" max="9738" width="22.85546875" style="4" customWidth="1"/>
    <col min="9739" max="9739" width="22.5703125" style="4" customWidth="1"/>
    <col min="9740" max="9740" width="19.85546875" style="4" customWidth="1"/>
    <col min="9741" max="9742" width="24.7109375" style="4" customWidth="1"/>
    <col min="9743" max="9743" width="23.28515625" style="4" customWidth="1"/>
    <col min="9744" max="9744" width="3.5703125" style="4" customWidth="1"/>
    <col min="9745" max="9745" width="26.140625" style="4" customWidth="1"/>
    <col min="9746" max="9746" width="28.5703125" style="4" customWidth="1"/>
    <col min="9747" max="9747" width="28.85546875" style="4" customWidth="1"/>
    <col min="9748" max="9748" width="12.7109375" style="4" customWidth="1"/>
    <col min="9749" max="9984" width="11.42578125" style="4"/>
    <col min="9985" max="9986" width="1.28515625" style="4" customWidth="1"/>
    <col min="9987" max="9987" width="1.5703125" style="4" customWidth="1"/>
    <col min="9988" max="9988" width="20.5703125" style="4" customWidth="1"/>
    <col min="9989" max="9989" width="12.7109375" style="4" customWidth="1"/>
    <col min="9990" max="9990" width="23" style="4" customWidth="1"/>
    <col min="9991" max="9992" width="22.42578125" style="4" customWidth="1"/>
    <col min="9993" max="9993" width="23.140625" style="4" customWidth="1"/>
    <col min="9994" max="9994" width="22.85546875" style="4" customWidth="1"/>
    <col min="9995" max="9995" width="22.5703125" style="4" customWidth="1"/>
    <col min="9996" max="9996" width="19.85546875" style="4" customWidth="1"/>
    <col min="9997" max="9998" width="24.7109375" style="4" customWidth="1"/>
    <col min="9999" max="9999" width="23.28515625" style="4" customWidth="1"/>
    <col min="10000" max="10000" width="3.5703125" style="4" customWidth="1"/>
    <col min="10001" max="10001" width="26.140625" style="4" customWidth="1"/>
    <col min="10002" max="10002" width="28.5703125" style="4" customWidth="1"/>
    <col min="10003" max="10003" width="28.85546875" style="4" customWidth="1"/>
    <col min="10004" max="10004" width="12.7109375" style="4" customWidth="1"/>
    <col min="10005" max="10240" width="11.42578125" style="4"/>
    <col min="10241" max="10242" width="1.28515625" style="4" customWidth="1"/>
    <col min="10243" max="10243" width="1.5703125" style="4" customWidth="1"/>
    <col min="10244" max="10244" width="20.5703125" style="4" customWidth="1"/>
    <col min="10245" max="10245" width="12.7109375" style="4" customWidth="1"/>
    <col min="10246" max="10246" width="23" style="4" customWidth="1"/>
    <col min="10247" max="10248" width="22.42578125" style="4" customWidth="1"/>
    <col min="10249" max="10249" width="23.140625" style="4" customWidth="1"/>
    <col min="10250" max="10250" width="22.85546875" style="4" customWidth="1"/>
    <col min="10251" max="10251" width="22.5703125" style="4" customWidth="1"/>
    <col min="10252" max="10252" width="19.85546875" style="4" customWidth="1"/>
    <col min="10253" max="10254" width="24.7109375" style="4" customWidth="1"/>
    <col min="10255" max="10255" width="23.28515625" style="4" customWidth="1"/>
    <col min="10256" max="10256" width="3.5703125" style="4" customWidth="1"/>
    <col min="10257" max="10257" width="26.140625" style="4" customWidth="1"/>
    <col min="10258" max="10258" width="28.5703125" style="4" customWidth="1"/>
    <col min="10259" max="10259" width="28.85546875" style="4" customWidth="1"/>
    <col min="10260" max="10260" width="12.7109375" style="4" customWidth="1"/>
    <col min="10261" max="10496" width="11.42578125" style="4"/>
    <col min="10497" max="10498" width="1.28515625" style="4" customWidth="1"/>
    <col min="10499" max="10499" width="1.5703125" style="4" customWidth="1"/>
    <col min="10500" max="10500" width="20.5703125" style="4" customWidth="1"/>
    <col min="10501" max="10501" width="12.7109375" style="4" customWidth="1"/>
    <col min="10502" max="10502" width="23" style="4" customWidth="1"/>
    <col min="10503" max="10504" width="22.42578125" style="4" customWidth="1"/>
    <col min="10505" max="10505" width="23.140625" style="4" customWidth="1"/>
    <col min="10506" max="10506" width="22.85546875" style="4" customWidth="1"/>
    <col min="10507" max="10507" width="22.5703125" style="4" customWidth="1"/>
    <col min="10508" max="10508" width="19.85546875" style="4" customWidth="1"/>
    <col min="10509" max="10510" width="24.7109375" style="4" customWidth="1"/>
    <col min="10511" max="10511" width="23.28515625" style="4" customWidth="1"/>
    <col min="10512" max="10512" width="3.5703125" style="4" customWidth="1"/>
    <col min="10513" max="10513" width="26.140625" style="4" customWidth="1"/>
    <col min="10514" max="10514" width="28.5703125" style="4" customWidth="1"/>
    <col min="10515" max="10515" width="28.85546875" style="4" customWidth="1"/>
    <col min="10516" max="10516" width="12.7109375" style="4" customWidth="1"/>
    <col min="10517" max="10752" width="11.42578125" style="4"/>
    <col min="10753" max="10754" width="1.28515625" style="4" customWidth="1"/>
    <col min="10755" max="10755" width="1.5703125" style="4" customWidth="1"/>
    <col min="10756" max="10756" width="20.5703125" style="4" customWidth="1"/>
    <col min="10757" max="10757" width="12.7109375" style="4" customWidth="1"/>
    <col min="10758" max="10758" width="23" style="4" customWidth="1"/>
    <col min="10759" max="10760" width="22.42578125" style="4" customWidth="1"/>
    <col min="10761" max="10761" width="23.140625" style="4" customWidth="1"/>
    <col min="10762" max="10762" width="22.85546875" style="4" customWidth="1"/>
    <col min="10763" max="10763" width="22.5703125" style="4" customWidth="1"/>
    <col min="10764" max="10764" width="19.85546875" style="4" customWidth="1"/>
    <col min="10765" max="10766" width="24.7109375" style="4" customWidth="1"/>
    <col min="10767" max="10767" width="23.28515625" style="4" customWidth="1"/>
    <col min="10768" max="10768" width="3.5703125" style="4" customWidth="1"/>
    <col min="10769" max="10769" width="26.140625" style="4" customWidth="1"/>
    <col min="10770" max="10770" width="28.5703125" style="4" customWidth="1"/>
    <col min="10771" max="10771" width="28.85546875" style="4" customWidth="1"/>
    <col min="10772" max="10772" width="12.7109375" style="4" customWidth="1"/>
    <col min="10773" max="11008" width="11.42578125" style="4"/>
    <col min="11009" max="11010" width="1.28515625" style="4" customWidth="1"/>
    <col min="11011" max="11011" width="1.5703125" style="4" customWidth="1"/>
    <col min="11012" max="11012" width="20.5703125" style="4" customWidth="1"/>
    <col min="11013" max="11013" width="12.7109375" style="4" customWidth="1"/>
    <col min="11014" max="11014" width="23" style="4" customWidth="1"/>
    <col min="11015" max="11016" width="22.42578125" style="4" customWidth="1"/>
    <col min="11017" max="11017" width="23.140625" style="4" customWidth="1"/>
    <col min="11018" max="11018" width="22.85546875" style="4" customWidth="1"/>
    <col min="11019" max="11019" width="22.5703125" style="4" customWidth="1"/>
    <col min="11020" max="11020" width="19.85546875" style="4" customWidth="1"/>
    <col min="11021" max="11022" width="24.7109375" style="4" customWidth="1"/>
    <col min="11023" max="11023" width="23.28515625" style="4" customWidth="1"/>
    <col min="11024" max="11024" width="3.5703125" style="4" customWidth="1"/>
    <col min="11025" max="11025" width="26.140625" style="4" customWidth="1"/>
    <col min="11026" max="11026" width="28.5703125" style="4" customWidth="1"/>
    <col min="11027" max="11027" width="28.85546875" style="4" customWidth="1"/>
    <col min="11028" max="11028" width="12.7109375" style="4" customWidth="1"/>
    <col min="11029" max="11264" width="11.42578125" style="4"/>
    <col min="11265" max="11266" width="1.28515625" style="4" customWidth="1"/>
    <col min="11267" max="11267" width="1.5703125" style="4" customWidth="1"/>
    <col min="11268" max="11268" width="20.5703125" style="4" customWidth="1"/>
    <col min="11269" max="11269" width="12.7109375" style="4" customWidth="1"/>
    <col min="11270" max="11270" width="23" style="4" customWidth="1"/>
    <col min="11271" max="11272" width="22.42578125" style="4" customWidth="1"/>
    <col min="11273" max="11273" width="23.140625" style="4" customWidth="1"/>
    <col min="11274" max="11274" width="22.85546875" style="4" customWidth="1"/>
    <col min="11275" max="11275" width="22.5703125" style="4" customWidth="1"/>
    <col min="11276" max="11276" width="19.85546875" style="4" customWidth="1"/>
    <col min="11277" max="11278" width="24.7109375" style="4" customWidth="1"/>
    <col min="11279" max="11279" width="23.28515625" style="4" customWidth="1"/>
    <col min="11280" max="11280" width="3.5703125" style="4" customWidth="1"/>
    <col min="11281" max="11281" width="26.140625" style="4" customWidth="1"/>
    <col min="11282" max="11282" width="28.5703125" style="4" customWidth="1"/>
    <col min="11283" max="11283" width="28.85546875" style="4" customWidth="1"/>
    <col min="11284" max="11284" width="12.7109375" style="4" customWidth="1"/>
    <col min="11285" max="11520" width="11.42578125" style="4"/>
    <col min="11521" max="11522" width="1.28515625" style="4" customWidth="1"/>
    <col min="11523" max="11523" width="1.5703125" style="4" customWidth="1"/>
    <col min="11524" max="11524" width="20.5703125" style="4" customWidth="1"/>
    <col min="11525" max="11525" width="12.7109375" style="4" customWidth="1"/>
    <col min="11526" max="11526" width="23" style="4" customWidth="1"/>
    <col min="11527" max="11528" width="22.42578125" style="4" customWidth="1"/>
    <col min="11529" max="11529" width="23.140625" style="4" customWidth="1"/>
    <col min="11530" max="11530" width="22.85546875" style="4" customWidth="1"/>
    <col min="11531" max="11531" width="22.5703125" style="4" customWidth="1"/>
    <col min="11532" max="11532" width="19.85546875" style="4" customWidth="1"/>
    <col min="11533" max="11534" width="24.7109375" style="4" customWidth="1"/>
    <col min="11535" max="11535" width="23.28515625" style="4" customWidth="1"/>
    <col min="11536" max="11536" width="3.5703125" style="4" customWidth="1"/>
    <col min="11537" max="11537" width="26.140625" style="4" customWidth="1"/>
    <col min="11538" max="11538" width="28.5703125" style="4" customWidth="1"/>
    <col min="11539" max="11539" width="28.85546875" style="4" customWidth="1"/>
    <col min="11540" max="11540" width="12.7109375" style="4" customWidth="1"/>
    <col min="11541" max="11776" width="11.42578125" style="4"/>
    <col min="11777" max="11778" width="1.28515625" style="4" customWidth="1"/>
    <col min="11779" max="11779" width="1.5703125" style="4" customWidth="1"/>
    <col min="11780" max="11780" width="20.5703125" style="4" customWidth="1"/>
    <col min="11781" max="11781" width="12.7109375" style="4" customWidth="1"/>
    <col min="11782" max="11782" width="23" style="4" customWidth="1"/>
    <col min="11783" max="11784" width="22.42578125" style="4" customWidth="1"/>
    <col min="11785" max="11785" width="23.140625" style="4" customWidth="1"/>
    <col min="11786" max="11786" width="22.85546875" style="4" customWidth="1"/>
    <col min="11787" max="11787" width="22.5703125" style="4" customWidth="1"/>
    <col min="11788" max="11788" width="19.85546875" style="4" customWidth="1"/>
    <col min="11789" max="11790" width="24.7109375" style="4" customWidth="1"/>
    <col min="11791" max="11791" width="23.28515625" style="4" customWidth="1"/>
    <col min="11792" max="11792" width="3.5703125" style="4" customWidth="1"/>
    <col min="11793" max="11793" width="26.140625" style="4" customWidth="1"/>
    <col min="11794" max="11794" width="28.5703125" style="4" customWidth="1"/>
    <col min="11795" max="11795" width="28.85546875" style="4" customWidth="1"/>
    <col min="11796" max="11796" width="12.7109375" style="4" customWidth="1"/>
    <col min="11797" max="12032" width="11.42578125" style="4"/>
    <col min="12033" max="12034" width="1.28515625" style="4" customWidth="1"/>
    <col min="12035" max="12035" width="1.5703125" style="4" customWidth="1"/>
    <col min="12036" max="12036" width="20.5703125" style="4" customWidth="1"/>
    <col min="12037" max="12037" width="12.7109375" style="4" customWidth="1"/>
    <col min="12038" max="12038" width="23" style="4" customWidth="1"/>
    <col min="12039" max="12040" width="22.42578125" style="4" customWidth="1"/>
    <col min="12041" max="12041" width="23.140625" style="4" customWidth="1"/>
    <col min="12042" max="12042" width="22.85546875" style="4" customWidth="1"/>
    <col min="12043" max="12043" width="22.5703125" style="4" customWidth="1"/>
    <col min="12044" max="12044" width="19.85546875" style="4" customWidth="1"/>
    <col min="12045" max="12046" width="24.7109375" style="4" customWidth="1"/>
    <col min="12047" max="12047" width="23.28515625" style="4" customWidth="1"/>
    <col min="12048" max="12048" width="3.5703125" style="4" customWidth="1"/>
    <col min="12049" max="12049" width="26.140625" style="4" customWidth="1"/>
    <col min="12050" max="12050" width="28.5703125" style="4" customWidth="1"/>
    <col min="12051" max="12051" width="28.85546875" style="4" customWidth="1"/>
    <col min="12052" max="12052" width="12.7109375" style="4" customWidth="1"/>
    <col min="12053" max="12288" width="11.42578125" style="4"/>
    <col min="12289" max="12290" width="1.28515625" style="4" customWidth="1"/>
    <col min="12291" max="12291" width="1.5703125" style="4" customWidth="1"/>
    <col min="12292" max="12292" width="20.5703125" style="4" customWidth="1"/>
    <col min="12293" max="12293" width="12.7109375" style="4" customWidth="1"/>
    <col min="12294" max="12294" width="23" style="4" customWidth="1"/>
    <col min="12295" max="12296" width="22.42578125" style="4" customWidth="1"/>
    <col min="12297" max="12297" width="23.140625" style="4" customWidth="1"/>
    <col min="12298" max="12298" width="22.85546875" style="4" customWidth="1"/>
    <col min="12299" max="12299" width="22.5703125" style="4" customWidth="1"/>
    <col min="12300" max="12300" width="19.85546875" style="4" customWidth="1"/>
    <col min="12301" max="12302" width="24.7109375" style="4" customWidth="1"/>
    <col min="12303" max="12303" width="23.28515625" style="4" customWidth="1"/>
    <col min="12304" max="12304" width="3.5703125" style="4" customWidth="1"/>
    <col min="12305" max="12305" width="26.140625" style="4" customWidth="1"/>
    <col min="12306" max="12306" width="28.5703125" style="4" customWidth="1"/>
    <col min="12307" max="12307" width="28.85546875" style="4" customWidth="1"/>
    <col min="12308" max="12308" width="12.7109375" style="4" customWidth="1"/>
    <col min="12309" max="12544" width="11.42578125" style="4"/>
    <col min="12545" max="12546" width="1.28515625" style="4" customWidth="1"/>
    <col min="12547" max="12547" width="1.5703125" style="4" customWidth="1"/>
    <col min="12548" max="12548" width="20.5703125" style="4" customWidth="1"/>
    <col min="12549" max="12549" width="12.7109375" style="4" customWidth="1"/>
    <col min="12550" max="12550" width="23" style="4" customWidth="1"/>
    <col min="12551" max="12552" width="22.42578125" style="4" customWidth="1"/>
    <col min="12553" max="12553" width="23.140625" style="4" customWidth="1"/>
    <col min="12554" max="12554" width="22.85546875" style="4" customWidth="1"/>
    <col min="12555" max="12555" width="22.5703125" style="4" customWidth="1"/>
    <col min="12556" max="12556" width="19.85546875" style="4" customWidth="1"/>
    <col min="12557" max="12558" width="24.7109375" style="4" customWidth="1"/>
    <col min="12559" max="12559" width="23.28515625" style="4" customWidth="1"/>
    <col min="12560" max="12560" width="3.5703125" style="4" customWidth="1"/>
    <col min="12561" max="12561" width="26.140625" style="4" customWidth="1"/>
    <col min="12562" max="12562" width="28.5703125" style="4" customWidth="1"/>
    <col min="12563" max="12563" width="28.85546875" style="4" customWidth="1"/>
    <col min="12564" max="12564" width="12.7109375" style="4" customWidth="1"/>
    <col min="12565" max="12800" width="11.42578125" style="4"/>
    <col min="12801" max="12802" width="1.28515625" style="4" customWidth="1"/>
    <col min="12803" max="12803" width="1.5703125" style="4" customWidth="1"/>
    <col min="12804" max="12804" width="20.5703125" style="4" customWidth="1"/>
    <col min="12805" max="12805" width="12.7109375" style="4" customWidth="1"/>
    <col min="12806" max="12806" width="23" style="4" customWidth="1"/>
    <col min="12807" max="12808" width="22.42578125" style="4" customWidth="1"/>
    <col min="12809" max="12809" width="23.140625" style="4" customWidth="1"/>
    <col min="12810" max="12810" width="22.85546875" style="4" customWidth="1"/>
    <col min="12811" max="12811" width="22.5703125" style="4" customWidth="1"/>
    <col min="12812" max="12812" width="19.85546875" style="4" customWidth="1"/>
    <col min="12813" max="12814" width="24.7109375" style="4" customWidth="1"/>
    <col min="12815" max="12815" width="23.28515625" style="4" customWidth="1"/>
    <col min="12816" max="12816" width="3.5703125" style="4" customWidth="1"/>
    <col min="12817" max="12817" width="26.140625" style="4" customWidth="1"/>
    <col min="12818" max="12818" width="28.5703125" style="4" customWidth="1"/>
    <col min="12819" max="12819" width="28.85546875" style="4" customWidth="1"/>
    <col min="12820" max="12820" width="12.7109375" style="4" customWidth="1"/>
    <col min="12821" max="13056" width="11.42578125" style="4"/>
    <col min="13057" max="13058" width="1.28515625" style="4" customWidth="1"/>
    <col min="13059" max="13059" width="1.5703125" style="4" customWidth="1"/>
    <col min="13060" max="13060" width="20.5703125" style="4" customWidth="1"/>
    <col min="13061" max="13061" width="12.7109375" style="4" customWidth="1"/>
    <col min="13062" max="13062" width="23" style="4" customWidth="1"/>
    <col min="13063" max="13064" width="22.42578125" style="4" customWidth="1"/>
    <col min="13065" max="13065" width="23.140625" style="4" customWidth="1"/>
    <col min="13066" max="13066" width="22.85546875" style="4" customWidth="1"/>
    <col min="13067" max="13067" width="22.5703125" style="4" customWidth="1"/>
    <col min="13068" max="13068" width="19.85546875" style="4" customWidth="1"/>
    <col min="13069" max="13070" width="24.7109375" style="4" customWidth="1"/>
    <col min="13071" max="13071" width="23.28515625" style="4" customWidth="1"/>
    <col min="13072" max="13072" width="3.5703125" style="4" customWidth="1"/>
    <col min="13073" max="13073" width="26.140625" style="4" customWidth="1"/>
    <col min="13074" max="13074" width="28.5703125" style="4" customWidth="1"/>
    <col min="13075" max="13075" width="28.85546875" style="4" customWidth="1"/>
    <col min="13076" max="13076" width="12.7109375" style="4" customWidth="1"/>
    <col min="13077" max="13312" width="11.42578125" style="4"/>
    <col min="13313" max="13314" width="1.28515625" style="4" customWidth="1"/>
    <col min="13315" max="13315" width="1.5703125" style="4" customWidth="1"/>
    <col min="13316" max="13316" width="20.5703125" style="4" customWidth="1"/>
    <col min="13317" max="13317" width="12.7109375" style="4" customWidth="1"/>
    <col min="13318" max="13318" width="23" style="4" customWidth="1"/>
    <col min="13319" max="13320" width="22.42578125" style="4" customWidth="1"/>
    <col min="13321" max="13321" width="23.140625" style="4" customWidth="1"/>
    <col min="13322" max="13322" width="22.85546875" style="4" customWidth="1"/>
    <col min="13323" max="13323" width="22.5703125" style="4" customWidth="1"/>
    <col min="13324" max="13324" width="19.85546875" style="4" customWidth="1"/>
    <col min="13325" max="13326" width="24.7109375" style="4" customWidth="1"/>
    <col min="13327" max="13327" width="23.28515625" style="4" customWidth="1"/>
    <col min="13328" max="13328" width="3.5703125" style="4" customWidth="1"/>
    <col min="13329" max="13329" width="26.140625" style="4" customWidth="1"/>
    <col min="13330" max="13330" width="28.5703125" style="4" customWidth="1"/>
    <col min="13331" max="13331" width="28.85546875" style="4" customWidth="1"/>
    <col min="13332" max="13332" width="12.7109375" style="4" customWidth="1"/>
    <col min="13333" max="13568" width="11.42578125" style="4"/>
    <col min="13569" max="13570" width="1.28515625" style="4" customWidth="1"/>
    <col min="13571" max="13571" width="1.5703125" style="4" customWidth="1"/>
    <col min="13572" max="13572" width="20.5703125" style="4" customWidth="1"/>
    <col min="13573" max="13573" width="12.7109375" style="4" customWidth="1"/>
    <col min="13574" max="13574" width="23" style="4" customWidth="1"/>
    <col min="13575" max="13576" width="22.42578125" style="4" customWidth="1"/>
    <col min="13577" max="13577" width="23.140625" style="4" customWidth="1"/>
    <col min="13578" max="13578" width="22.85546875" style="4" customWidth="1"/>
    <col min="13579" max="13579" width="22.5703125" style="4" customWidth="1"/>
    <col min="13580" max="13580" width="19.85546875" style="4" customWidth="1"/>
    <col min="13581" max="13582" width="24.7109375" style="4" customWidth="1"/>
    <col min="13583" max="13583" width="23.28515625" style="4" customWidth="1"/>
    <col min="13584" max="13584" width="3.5703125" style="4" customWidth="1"/>
    <col min="13585" max="13585" width="26.140625" style="4" customWidth="1"/>
    <col min="13586" max="13586" width="28.5703125" style="4" customWidth="1"/>
    <col min="13587" max="13587" width="28.85546875" style="4" customWidth="1"/>
    <col min="13588" max="13588" width="12.7109375" style="4" customWidth="1"/>
    <col min="13589" max="13824" width="11.42578125" style="4"/>
    <col min="13825" max="13826" width="1.28515625" style="4" customWidth="1"/>
    <col min="13827" max="13827" width="1.5703125" style="4" customWidth="1"/>
    <col min="13828" max="13828" width="20.5703125" style="4" customWidth="1"/>
    <col min="13829" max="13829" width="12.7109375" style="4" customWidth="1"/>
    <col min="13830" max="13830" width="23" style="4" customWidth="1"/>
    <col min="13831" max="13832" width="22.42578125" style="4" customWidth="1"/>
    <col min="13833" max="13833" width="23.140625" style="4" customWidth="1"/>
    <col min="13834" max="13834" width="22.85546875" style="4" customWidth="1"/>
    <col min="13835" max="13835" width="22.5703125" style="4" customWidth="1"/>
    <col min="13836" max="13836" width="19.85546875" style="4" customWidth="1"/>
    <col min="13837" max="13838" width="24.7109375" style="4" customWidth="1"/>
    <col min="13839" max="13839" width="23.28515625" style="4" customWidth="1"/>
    <col min="13840" max="13840" width="3.5703125" style="4" customWidth="1"/>
    <col min="13841" max="13841" width="26.140625" style="4" customWidth="1"/>
    <col min="13842" max="13842" width="28.5703125" style="4" customWidth="1"/>
    <col min="13843" max="13843" width="28.85546875" style="4" customWidth="1"/>
    <col min="13844" max="13844" width="12.7109375" style="4" customWidth="1"/>
    <col min="13845" max="14080" width="11.42578125" style="4"/>
    <col min="14081" max="14082" width="1.28515625" style="4" customWidth="1"/>
    <col min="14083" max="14083" width="1.5703125" style="4" customWidth="1"/>
    <col min="14084" max="14084" width="20.5703125" style="4" customWidth="1"/>
    <col min="14085" max="14085" width="12.7109375" style="4" customWidth="1"/>
    <col min="14086" max="14086" width="23" style="4" customWidth="1"/>
    <col min="14087" max="14088" width="22.42578125" style="4" customWidth="1"/>
    <col min="14089" max="14089" width="23.140625" style="4" customWidth="1"/>
    <col min="14090" max="14090" width="22.85546875" style="4" customWidth="1"/>
    <col min="14091" max="14091" width="22.5703125" style="4" customWidth="1"/>
    <col min="14092" max="14092" width="19.85546875" style="4" customWidth="1"/>
    <col min="14093" max="14094" width="24.7109375" style="4" customWidth="1"/>
    <col min="14095" max="14095" width="23.28515625" style="4" customWidth="1"/>
    <col min="14096" max="14096" width="3.5703125" style="4" customWidth="1"/>
    <col min="14097" max="14097" width="26.140625" style="4" customWidth="1"/>
    <col min="14098" max="14098" width="28.5703125" style="4" customWidth="1"/>
    <col min="14099" max="14099" width="28.85546875" style="4" customWidth="1"/>
    <col min="14100" max="14100" width="12.7109375" style="4" customWidth="1"/>
    <col min="14101" max="14336" width="11.42578125" style="4"/>
    <col min="14337" max="14338" width="1.28515625" style="4" customWidth="1"/>
    <col min="14339" max="14339" width="1.5703125" style="4" customWidth="1"/>
    <col min="14340" max="14340" width="20.5703125" style="4" customWidth="1"/>
    <col min="14341" max="14341" width="12.7109375" style="4" customWidth="1"/>
    <col min="14342" max="14342" width="23" style="4" customWidth="1"/>
    <col min="14343" max="14344" width="22.42578125" style="4" customWidth="1"/>
    <col min="14345" max="14345" width="23.140625" style="4" customWidth="1"/>
    <col min="14346" max="14346" width="22.85546875" style="4" customWidth="1"/>
    <col min="14347" max="14347" width="22.5703125" style="4" customWidth="1"/>
    <col min="14348" max="14348" width="19.85546875" style="4" customWidth="1"/>
    <col min="14349" max="14350" width="24.7109375" style="4" customWidth="1"/>
    <col min="14351" max="14351" width="23.28515625" style="4" customWidth="1"/>
    <col min="14352" max="14352" width="3.5703125" style="4" customWidth="1"/>
    <col min="14353" max="14353" width="26.140625" style="4" customWidth="1"/>
    <col min="14354" max="14354" width="28.5703125" style="4" customWidth="1"/>
    <col min="14355" max="14355" width="28.85546875" style="4" customWidth="1"/>
    <col min="14356" max="14356" width="12.7109375" style="4" customWidth="1"/>
    <col min="14357" max="14592" width="11.42578125" style="4"/>
    <col min="14593" max="14594" width="1.28515625" style="4" customWidth="1"/>
    <col min="14595" max="14595" width="1.5703125" style="4" customWidth="1"/>
    <col min="14596" max="14596" width="20.5703125" style="4" customWidth="1"/>
    <col min="14597" max="14597" width="12.7109375" style="4" customWidth="1"/>
    <col min="14598" max="14598" width="23" style="4" customWidth="1"/>
    <col min="14599" max="14600" width="22.42578125" style="4" customWidth="1"/>
    <col min="14601" max="14601" width="23.140625" style="4" customWidth="1"/>
    <col min="14602" max="14602" width="22.85546875" style="4" customWidth="1"/>
    <col min="14603" max="14603" width="22.5703125" style="4" customWidth="1"/>
    <col min="14604" max="14604" width="19.85546875" style="4" customWidth="1"/>
    <col min="14605" max="14606" width="24.7109375" style="4" customWidth="1"/>
    <col min="14607" max="14607" width="23.28515625" style="4" customWidth="1"/>
    <col min="14608" max="14608" width="3.5703125" style="4" customWidth="1"/>
    <col min="14609" max="14609" width="26.140625" style="4" customWidth="1"/>
    <col min="14610" max="14610" width="28.5703125" style="4" customWidth="1"/>
    <col min="14611" max="14611" width="28.85546875" style="4" customWidth="1"/>
    <col min="14612" max="14612" width="12.7109375" style="4" customWidth="1"/>
    <col min="14613" max="14848" width="11.42578125" style="4"/>
    <col min="14849" max="14850" width="1.28515625" style="4" customWidth="1"/>
    <col min="14851" max="14851" width="1.5703125" style="4" customWidth="1"/>
    <col min="14852" max="14852" width="20.5703125" style="4" customWidth="1"/>
    <col min="14853" max="14853" width="12.7109375" style="4" customWidth="1"/>
    <col min="14854" max="14854" width="23" style="4" customWidth="1"/>
    <col min="14855" max="14856" width="22.42578125" style="4" customWidth="1"/>
    <col min="14857" max="14857" width="23.140625" style="4" customWidth="1"/>
    <col min="14858" max="14858" width="22.85546875" style="4" customWidth="1"/>
    <col min="14859" max="14859" width="22.5703125" style="4" customWidth="1"/>
    <col min="14860" max="14860" width="19.85546875" style="4" customWidth="1"/>
    <col min="14861" max="14862" width="24.7109375" style="4" customWidth="1"/>
    <col min="14863" max="14863" width="23.28515625" style="4" customWidth="1"/>
    <col min="14864" max="14864" width="3.5703125" style="4" customWidth="1"/>
    <col min="14865" max="14865" width="26.140625" style="4" customWidth="1"/>
    <col min="14866" max="14866" width="28.5703125" style="4" customWidth="1"/>
    <col min="14867" max="14867" width="28.85546875" style="4" customWidth="1"/>
    <col min="14868" max="14868" width="12.7109375" style="4" customWidth="1"/>
    <col min="14869" max="15104" width="11.42578125" style="4"/>
    <col min="15105" max="15106" width="1.28515625" style="4" customWidth="1"/>
    <col min="15107" max="15107" width="1.5703125" style="4" customWidth="1"/>
    <col min="15108" max="15108" width="20.5703125" style="4" customWidth="1"/>
    <col min="15109" max="15109" width="12.7109375" style="4" customWidth="1"/>
    <col min="15110" max="15110" width="23" style="4" customWidth="1"/>
    <col min="15111" max="15112" width="22.42578125" style="4" customWidth="1"/>
    <col min="15113" max="15113" width="23.140625" style="4" customWidth="1"/>
    <col min="15114" max="15114" width="22.85546875" style="4" customWidth="1"/>
    <col min="15115" max="15115" width="22.5703125" style="4" customWidth="1"/>
    <col min="15116" max="15116" width="19.85546875" style="4" customWidth="1"/>
    <col min="15117" max="15118" width="24.7109375" style="4" customWidth="1"/>
    <col min="15119" max="15119" width="23.28515625" style="4" customWidth="1"/>
    <col min="15120" max="15120" width="3.5703125" style="4" customWidth="1"/>
    <col min="15121" max="15121" width="26.140625" style="4" customWidth="1"/>
    <col min="15122" max="15122" width="28.5703125" style="4" customWidth="1"/>
    <col min="15123" max="15123" width="28.85546875" style="4" customWidth="1"/>
    <col min="15124" max="15124" width="12.7109375" style="4" customWidth="1"/>
    <col min="15125" max="15360" width="11.42578125" style="4"/>
    <col min="15361" max="15362" width="1.28515625" style="4" customWidth="1"/>
    <col min="15363" max="15363" width="1.5703125" style="4" customWidth="1"/>
    <col min="15364" max="15364" width="20.5703125" style="4" customWidth="1"/>
    <col min="15365" max="15365" width="12.7109375" style="4" customWidth="1"/>
    <col min="15366" max="15366" width="23" style="4" customWidth="1"/>
    <col min="15367" max="15368" width="22.42578125" style="4" customWidth="1"/>
    <col min="15369" max="15369" width="23.140625" style="4" customWidth="1"/>
    <col min="15370" max="15370" width="22.85546875" style="4" customWidth="1"/>
    <col min="15371" max="15371" width="22.5703125" style="4" customWidth="1"/>
    <col min="15372" max="15372" width="19.85546875" style="4" customWidth="1"/>
    <col min="15373" max="15374" width="24.7109375" style="4" customWidth="1"/>
    <col min="15375" max="15375" width="23.28515625" style="4" customWidth="1"/>
    <col min="15376" max="15376" width="3.5703125" style="4" customWidth="1"/>
    <col min="15377" max="15377" width="26.140625" style="4" customWidth="1"/>
    <col min="15378" max="15378" width="28.5703125" style="4" customWidth="1"/>
    <col min="15379" max="15379" width="28.85546875" style="4" customWidth="1"/>
    <col min="15380" max="15380" width="12.7109375" style="4" customWidth="1"/>
    <col min="15381" max="15616" width="11.42578125" style="4"/>
    <col min="15617" max="15618" width="1.28515625" style="4" customWidth="1"/>
    <col min="15619" max="15619" width="1.5703125" style="4" customWidth="1"/>
    <col min="15620" max="15620" width="20.5703125" style="4" customWidth="1"/>
    <col min="15621" max="15621" width="12.7109375" style="4" customWidth="1"/>
    <col min="15622" max="15622" width="23" style="4" customWidth="1"/>
    <col min="15623" max="15624" width="22.42578125" style="4" customWidth="1"/>
    <col min="15625" max="15625" width="23.140625" style="4" customWidth="1"/>
    <col min="15626" max="15626" width="22.85546875" style="4" customWidth="1"/>
    <col min="15627" max="15627" width="22.5703125" style="4" customWidth="1"/>
    <col min="15628" max="15628" width="19.85546875" style="4" customWidth="1"/>
    <col min="15629" max="15630" width="24.7109375" style="4" customWidth="1"/>
    <col min="15631" max="15631" width="23.28515625" style="4" customWidth="1"/>
    <col min="15632" max="15632" width="3.5703125" style="4" customWidth="1"/>
    <col min="15633" max="15633" width="26.140625" style="4" customWidth="1"/>
    <col min="15634" max="15634" width="28.5703125" style="4" customWidth="1"/>
    <col min="15635" max="15635" width="28.85546875" style="4" customWidth="1"/>
    <col min="15636" max="15636" width="12.7109375" style="4" customWidth="1"/>
    <col min="15637" max="15872" width="11.42578125" style="4"/>
    <col min="15873" max="15874" width="1.28515625" style="4" customWidth="1"/>
    <col min="15875" max="15875" width="1.5703125" style="4" customWidth="1"/>
    <col min="15876" max="15876" width="20.5703125" style="4" customWidth="1"/>
    <col min="15877" max="15877" width="12.7109375" style="4" customWidth="1"/>
    <col min="15878" max="15878" width="23" style="4" customWidth="1"/>
    <col min="15879" max="15880" width="22.42578125" style="4" customWidth="1"/>
    <col min="15881" max="15881" width="23.140625" style="4" customWidth="1"/>
    <col min="15882" max="15882" width="22.85546875" style="4" customWidth="1"/>
    <col min="15883" max="15883" width="22.5703125" style="4" customWidth="1"/>
    <col min="15884" max="15884" width="19.85546875" style="4" customWidth="1"/>
    <col min="15885" max="15886" width="24.7109375" style="4" customWidth="1"/>
    <col min="15887" max="15887" width="23.28515625" style="4" customWidth="1"/>
    <col min="15888" max="15888" width="3.5703125" style="4" customWidth="1"/>
    <col min="15889" max="15889" width="26.140625" style="4" customWidth="1"/>
    <col min="15890" max="15890" width="28.5703125" style="4" customWidth="1"/>
    <col min="15891" max="15891" width="28.85546875" style="4" customWidth="1"/>
    <col min="15892" max="15892" width="12.7109375" style="4" customWidth="1"/>
    <col min="15893" max="16128" width="11.42578125" style="4"/>
    <col min="16129" max="16130" width="1.28515625" style="4" customWidth="1"/>
    <col min="16131" max="16131" width="1.5703125" style="4" customWidth="1"/>
    <col min="16132" max="16132" width="20.5703125" style="4" customWidth="1"/>
    <col min="16133" max="16133" width="12.7109375" style="4" customWidth="1"/>
    <col min="16134" max="16134" width="23" style="4" customWidth="1"/>
    <col min="16135" max="16136" width="22.42578125" style="4" customWidth="1"/>
    <col min="16137" max="16137" width="23.140625" style="4" customWidth="1"/>
    <col min="16138" max="16138" width="22.85546875" style="4" customWidth="1"/>
    <col min="16139" max="16139" width="22.5703125" style="4" customWidth="1"/>
    <col min="16140" max="16140" width="19.85546875" style="4" customWidth="1"/>
    <col min="16141" max="16142" width="24.7109375" style="4" customWidth="1"/>
    <col min="16143" max="16143" width="23.28515625" style="4" customWidth="1"/>
    <col min="16144" max="16144" width="3.5703125" style="4" customWidth="1"/>
    <col min="16145" max="16145" width="26.140625" style="4" customWidth="1"/>
    <col min="16146" max="16146" width="28.5703125" style="4" customWidth="1"/>
    <col min="16147" max="16147" width="28.85546875" style="4" customWidth="1"/>
    <col min="16148" max="16148" width="12.7109375" style="4" customWidth="1"/>
    <col min="16149" max="16384" width="11.42578125" style="4"/>
  </cols>
  <sheetData>
    <row r="2" spans="2:19" ht="32.25">
      <c r="B2" s="5" t="s">
        <v>0</v>
      </c>
      <c r="C2" s="6"/>
    </row>
    <row r="3" spans="2:19" ht="15.75" thickBot="1"/>
    <row r="4" spans="2:19" ht="9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2:19" ht="30" customHeight="1">
      <c r="B5" s="102" t="s">
        <v>41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11"/>
    </row>
    <row r="6" spans="2:19" ht="15.75" thickBot="1">
      <c r="B6" s="1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11"/>
    </row>
    <row r="7" spans="2:19" ht="35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2:19" ht="32.25" customHeight="1">
      <c r="B8" s="15"/>
      <c r="C8" s="103" t="s">
        <v>34</v>
      </c>
      <c r="D8" s="104"/>
      <c r="E8" s="104"/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6"/>
    </row>
    <row r="9" spans="2:19" ht="26.25" customHeight="1">
      <c r="B9" s="17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 spans="2:19" ht="30" customHeight="1">
      <c r="B10" s="1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11"/>
    </row>
    <row r="11" spans="2:19" ht="23.25">
      <c r="B11" s="10"/>
      <c r="C11" s="79" t="s">
        <v>66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1"/>
    </row>
    <row r="12" spans="2:19" ht="24" thickBot="1">
      <c r="B12" s="10"/>
      <c r="C12" s="79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11"/>
    </row>
    <row r="13" spans="2:19" ht="26.25" customHeight="1" thickBot="1">
      <c r="B13" s="10"/>
      <c r="C13" s="58"/>
      <c r="D13" s="58"/>
      <c r="E13" s="58"/>
      <c r="F13" s="58"/>
      <c r="G13" s="262" t="s">
        <v>1</v>
      </c>
      <c r="H13" s="263"/>
      <c r="I13" s="263"/>
      <c r="J13" s="263"/>
      <c r="K13" s="264"/>
      <c r="L13" s="225" t="s">
        <v>28</v>
      </c>
      <c r="M13" s="226"/>
      <c r="N13" s="226"/>
      <c r="O13" s="227"/>
      <c r="P13" s="58"/>
      <c r="Q13" s="267" t="s">
        <v>53</v>
      </c>
      <c r="R13" s="268"/>
      <c r="S13" s="11"/>
    </row>
    <row r="14" spans="2:19" ht="35.25" customHeight="1" thickBot="1">
      <c r="B14" s="10"/>
      <c r="C14" s="214" t="s">
        <v>3</v>
      </c>
      <c r="D14" s="173"/>
      <c r="E14" s="23" t="s">
        <v>4</v>
      </c>
      <c r="F14" s="256" t="s">
        <v>27</v>
      </c>
      <c r="G14" s="258" t="s">
        <v>25</v>
      </c>
      <c r="H14" s="271" t="s">
        <v>43</v>
      </c>
      <c r="I14" s="273" t="s">
        <v>5</v>
      </c>
      <c r="J14" s="274"/>
      <c r="K14" s="260" t="s">
        <v>6</v>
      </c>
      <c r="L14" s="218" t="s">
        <v>25</v>
      </c>
      <c r="M14" s="275" t="s">
        <v>5</v>
      </c>
      <c r="N14" s="276"/>
      <c r="O14" s="223" t="s">
        <v>6</v>
      </c>
      <c r="P14" s="58"/>
      <c r="Q14" s="269"/>
      <c r="R14" s="270"/>
      <c r="S14" s="11"/>
    </row>
    <row r="15" spans="2:19" ht="41.25" customHeight="1" thickBot="1">
      <c r="B15" s="10"/>
      <c r="C15" s="215"/>
      <c r="D15" s="174"/>
      <c r="E15" s="25" t="s">
        <v>7</v>
      </c>
      <c r="F15" s="257"/>
      <c r="G15" s="259"/>
      <c r="H15" s="272"/>
      <c r="I15" s="82" t="s">
        <v>8</v>
      </c>
      <c r="J15" s="82" t="s">
        <v>9</v>
      </c>
      <c r="K15" s="261"/>
      <c r="L15" s="219"/>
      <c r="M15" s="83" t="s">
        <v>8</v>
      </c>
      <c r="N15" s="83" t="s">
        <v>9</v>
      </c>
      <c r="O15" s="224"/>
      <c r="P15" s="58"/>
      <c r="Q15" s="27" t="s">
        <v>10</v>
      </c>
      <c r="R15" s="28" t="s">
        <v>11</v>
      </c>
      <c r="S15" s="11"/>
    </row>
    <row r="16" spans="2:19" ht="34.5" customHeight="1">
      <c r="B16" s="10"/>
      <c r="C16" s="253" t="s">
        <v>12</v>
      </c>
      <c r="D16" s="230" t="s">
        <v>13</v>
      </c>
      <c r="E16" s="254">
        <v>4</v>
      </c>
      <c r="F16" s="29"/>
      <c r="G16" s="114"/>
      <c r="H16" s="115"/>
      <c r="I16" s="146"/>
      <c r="J16" s="146"/>
      <c r="K16" s="122"/>
      <c r="L16" s="118"/>
      <c r="M16" s="142"/>
      <c r="N16" s="142"/>
      <c r="O16" s="120"/>
      <c r="P16" s="58"/>
      <c r="Q16" s="148">
        <f>((($Q$46*M16)+($R$46*N16))*(L16/$E$16))+((($Q$46*I16)+($R$46*J16))*(G16/$E$16))</f>
        <v>0</v>
      </c>
      <c r="R16" s="149">
        <f>(G16*K16)*12+(L16*O16)*3</f>
        <v>0</v>
      </c>
      <c r="S16" s="141"/>
    </row>
    <row r="17" spans="2:19" ht="34.5" customHeight="1" thickBot="1">
      <c r="B17" s="10"/>
      <c r="C17" s="229"/>
      <c r="D17" s="231"/>
      <c r="E17" s="255"/>
      <c r="F17" s="31"/>
      <c r="G17" s="116"/>
      <c r="H17" s="117"/>
      <c r="I17" s="147"/>
      <c r="J17" s="147"/>
      <c r="K17" s="123"/>
      <c r="L17" s="119"/>
      <c r="M17" s="143"/>
      <c r="N17" s="143"/>
      <c r="O17" s="121"/>
      <c r="P17" s="58"/>
      <c r="Q17" s="152">
        <f>((($Q$46*M17)+($R$46*N17))*(L17/$E$16))+((($Q$46*I17)+($R$46*J17))*(G17/$E$16))</f>
        <v>0</v>
      </c>
      <c r="R17" s="151">
        <f>(G17*K17)*12+(L17*O17)*3</f>
        <v>0</v>
      </c>
      <c r="S17" s="141"/>
    </row>
    <row r="18" spans="2:19" ht="34.5" customHeight="1" thickBot="1">
      <c r="B18" s="1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90">
        <f>SUM(Q16:Q17)</f>
        <v>0</v>
      </c>
      <c r="R18" s="190">
        <f>SUM(R16:R17)</f>
        <v>0</v>
      </c>
      <c r="S18" s="191">
        <f>Q18+R18</f>
        <v>0</v>
      </c>
    </row>
    <row r="19" spans="2:19" ht="36.75" customHeight="1">
      <c r="B19" s="10"/>
      <c r="C19" s="79" t="s">
        <v>61</v>
      </c>
      <c r="D19" s="84"/>
      <c r="E19" s="84"/>
      <c r="F19" s="84"/>
      <c r="G19" s="84"/>
      <c r="H19" s="84"/>
      <c r="I19" s="58"/>
      <c r="J19" s="58"/>
      <c r="K19" s="58"/>
      <c r="L19" s="84"/>
      <c r="M19" s="84"/>
      <c r="N19" s="84"/>
      <c r="O19" s="84"/>
      <c r="P19" s="58"/>
      <c r="Q19" s="58"/>
      <c r="R19" s="58"/>
      <c r="S19" s="11"/>
    </row>
    <row r="20" spans="2:19" ht="21.75" customHeight="1" thickBot="1">
      <c r="B20" s="10"/>
      <c r="C20" s="79"/>
      <c r="D20" s="84"/>
      <c r="E20" s="84"/>
      <c r="F20" s="84"/>
      <c r="G20" s="84"/>
      <c r="H20" s="84"/>
      <c r="I20" s="58"/>
      <c r="J20" s="58"/>
      <c r="K20" s="58"/>
      <c r="L20" s="84"/>
      <c r="M20" s="84"/>
      <c r="N20" s="84"/>
      <c r="O20" s="84"/>
      <c r="P20" s="58"/>
      <c r="Q20" s="58"/>
      <c r="R20" s="58"/>
      <c r="S20" s="11"/>
    </row>
    <row r="21" spans="2:19" ht="26.25" customHeight="1" thickBot="1">
      <c r="B21" s="10"/>
      <c r="C21" s="58"/>
      <c r="D21" s="58"/>
      <c r="E21" s="58"/>
      <c r="F21" s="58"/>
      <c r="G21" s="262" t="s">
        <v>1</v>
      </c>
      <c r="H21" s="263"/>
      <c r="I21" s="263"/>
      <c r="J21" s="263"/>
      <c r="K21" s="264"/>
      <c r="L21" s="225" t="s">
        <v>28</v>
      </c>
      <c r="M21" s="226"/>
      <c r="N21" s="226"/>
      <c r="O21" s="227"/>
      <c r="P21" s="58"/>
      <c r="Q21" s="210" t="s">
        <v>54</v>
      </c>
      <c r="R21" s="211"/>
      <c r="S21" s="11"/>
    </row>
    <row r="22" spans="2:19" ht="35.25" customHeight="1" thickBot="1">
      <c r="B22" s="10"/>
      <c r="C22" s="214" t="s">
        <v>3</v>
      </c>
      <c r="D22" s="22"/>
      <c r="E22" s="23" t="s">
        <v>4</v>
      </c>
      <c r="F22" s="256" t="s">
        <v>27</v>
      </c>
      <c r="G22" s="258" t="s">
        <v>25</v>
      </c>
      <c r="H22" s="271" t="s">
        <v>43</v>
      </c>
      <c r="I22" s="273" t="s">
        <v>5</v>
      </c>
      <c r="J22" s="274"/>
      <c r="K22" s="260" t="s">
        <v>6</v>
      </c>
      <c r="L22" s="218" t="s">
        <v>25</v>
      </c>
      <c r="M22" s="275" t="s">
        <v>5</v>
      </c>
      <c r="N22" s="276"/>
      <c r="O22" s="223" t="s">
        <v>6</v>
      </c>
      <c r="P22" s="58"/>
      <c r="Q22" s="212"/>
      <c r="R22" s="213"/>
      <c r="S22" s="11"/>
    </row>
    <row r="23" spans="2:19" ht="41.25" customHeight="1" thickBot="1">
      <c r="B23" s="10"/>
      <c r="C23" s="215"/>
      <c r="D23" s="24"/>
      <c r="E23" s="25" t="s">
        <v>7</v>
      </c>
      <c r="F23" s="257"/>
      <c r="G23" s="259"/>
      <c r="H23" s="272"/>
      <c r="I23" s="82" t="s">
        <v>8</v>
      </c>
      <c r="J23" s="82" t="s">
        <v>9</v>
      </c>
      <c r="K23" s="261"/>
      <c r="L23" s="219"/>
      <c r="M23" s="83" t="s">
        <v>8</v>
      </c>
      <c r="N23" s="83" t="s">
        <v>9</v>
      </c>
      <c r="O23" s="224"/>
      <c r="P23" s="58"/>
      <c r="Q23" s="27" t="s">
        <v>10</v>
      </c>
      <c r="R23" s="28" t="s">
        <v>11</v>
      </c>
      <c r="S23" s="11"/>
    </row>
    <row r="24" spans="2:19" ht="34.5" customHeight="1">
      <c r="B24" s="10"/>
      <c r="C24" s="228" t="s">
        <v>12</v>
      </c>
      <c r="D24" s="230" t="s">
        <v>13</v>
      </c>
      <c r="E24" s="254">
        <v>13</v>
      </c>
      <c r="F24" s="29"/>
      <c r="G24" s="110"/>
      <c r="H24" s="144"/>
      <c r="I24" s="142"/>
      <c r="J24" s="142"/>
      <c r="K24" s="120"/>
      <c r="L24" s="118"/>
      <c r="M24" s="142"/>
      <c r="N24" s="142"/>
      <c r="O24" s="120"/>
      <c r="P24" s="58"/>
      <c r="Q24" s="148">
        <f>((($Q$49*M24)+($R$49*N24))*(L24/$E$24))+((($Q$49*I24)+($R$49*J24))*(G24/$E$24))</f>
        <v>0</v>
      </c>
      <c r="R24" s="149">
        <f t="shared" ref="R24:R33" si="0">(G24*K24)*12+(L24*O24)*12</f>
        <v>0</v>
      </c>
      <c r="S24" s="141"/>
    </row>
    <row r="25" spans="2:19" ht="34.5" customHeight="1" thickBot="1">
      <c r="B25" s="10"/>
      <c r="C25" s="253"/>
      <c r="D25" s="231"/>
      <c r="E25" s="255"/>
      <c r="F25" s="31"/>
      <c r="G25" s="112"/>
      <c r="H25" s="145"/>
      <c r="I25" s="143"/>
      <c r="J25" s="143"/>
      <c r="K25" s="121"/>
      <c r="L25" s="119"/>
      <c r="M25" s="143"/>
      <c r="N25" s="143"/>
      <c r="O25" s="121"/>
      <c r="P25" s="58"/>
      <c r="Q25" s="150">
        <f>((($Q$49*M25)+($R$49*N25))*(L25/$E$24))+((($Q$49*I25)+($R$49*J25))*(G25/$E$24))</f>
        <v>0</v>
      </c>
      <c r="R25" s="151">
        <f t="shared" si="0"/>
        <v>0</v>
      </c>
      <c r="S25" s="141"/>
    </row>
    <row r="26" spans="2:19" ht="34.5" customHeight="1">
      <c r="B26" s="10"/>
      <c r="C26" s="253"/>
      <c r="D26" s="230" t="s">
        <v>14</v>
      </c>
      <c r="E26" s="254">
        <v>5</v>
      </c>
      <c r="F26" s="29"/>
      <c r="G26" s="110"/>
      <c r="H26" s="144"/>
      <c r="I26" s="142"/>
      <c r="J26" s="142"/>
      <c r="K26" s="120"/>
      <c r="L26" s="118"/>
      <c r="M26" s="142"/>
      <c r="N26" s="142"/>
      <c r="O26" s="120"/>
      <c r="P26" s="58"/>
      <c r="Q26" s="148">
        <f>((($Q$50*M26)+($R$50*N26))*(L26/$E$26))+((($Q$50*I26)+($R$50*J26))*(G26/$E$26))</f>
        <v>0</v>
      </c>
      <c r="R26" s="149">
        <f t="shared" si="0"/>
        <v>0</v>
      </c>
      <c r="S26" s="141"/>
    </row>
    <row r="27" spans="2:19" ht="34.5" customHeight="1" thickBot="1">
      <c r="B27" s="10"/>
      <c r="C27" s="229"/>
      <c r="D27" s="231"/>
      <c r="E27" s="255"/>
      <c r="F27" s="31"/>
      <c r="G27" s="112"/>
      <c r="H27" s="145"/>
      <c r="I27" s="143"/>
      <c r="J27" s="143"/>
      <c r="K27" s="121"/>
      <c r="L27" s="119"/>
      <c r="M27" s="143"/>
      <c r="N27" s="143"/>
      <c r="O27" s="121"/>
      <c r="P27" s="58"/>
      <c r="Q27" s="152">
        <f>((($Q$50*M27)+($R$50*N27))*(L27/$E$26))+((($Q$50*I27)+($R$50*J27))*(G27/$E$26))</f>
        <v>0</v>
      </c>
      <c r="R27" s="151">
        <f t="shared" si="0"/>
        <v>0</v>
      </c>
      <c r="S27" s="141"/>
    </row>
    <row r="28" spans="2:19" ht="34.5" customHeight="1">
      <c r="B28" s="10"/>
      <c r="C28" s="228" t="s">
        <v>30</v>
      </c>
      <c r="D28" s="230" t="s">
        <v>13</v>
      </c>
      <c r="E28" s="254">
        <v>4</v>
      </c>
      <c r="F28" s="29"/>
      <c r="G28" s="194"/>
      <c r="H28" s="195"/>
      <c r="I28" s="196"/>
      <c r="J28" s="196"/>
      <c r="K28" s="197"/>
      <c r="L28" s="118"/>
      <c r="M28" s="142"/>
      <c r="N28" s="142"/>
      <c r="O28" s="120"/>
      <c r="P28" s="58"/>
      <c r="Q28" s="148">
        <f>((($Q$51*M28)+($R$51*N28))*(L28/$E$28))+((($Q$51*I28)+($R$51*J28))*(G28/$E$28))</f>
        <v>0</v>
      </c>
      <c r="R28" s="149">
        <f t="shared" si="0"/>
        <v>0</v>
      </c>
      <c r="S28" s="141"/>
    </row>
    <row r="29" spans="2:19" ht="34.5" customHeight="1" thickBot="1">
      <c r="B29" s="10"/>
      <c r="C29" s="253"/>
      <c r="D29" s="231"/>
      <c r="E29" s="255"/>
      <c r="F29" s="31"/>
      <c r="G29" s="198"/>
      <c r="H29" s="199"/>
      <c r="I29" s="200"/>
      <c r="J29" s="200"/>
      <c r="K29" s="201"/>
      <c r="L29" s="119"/>
      <c r="M29" s="143"/>
      <c r="N29" s="143"/>
      <c r="O29" s="121"/>
      <c r="P29" s="58"/>
      <c r="Q29" s="152">
        <f>((($Q$51*M29)+($R$51*N29))*(L29/$E$28))+((($Q$51*I29)+($R$51*J29))*(G29/$E$28))</f>
        <v>0</v>
      </c>
      <c r="R29" s="151">
        <f t="shared" si="0"/>
        <v>0</v>
      </c>
      <c r="S29" s="141"/>
    </row>
    <row r="30" spans="2:19" ht="34.5" customHeight="1">
      <c r="B30" s="10"/>
      <c r="C30" s="253"/>
      <c r="D30" s="230" t="s">
        <v>14</v>
      </c>
      <c r="E30" s="254">
        <v>7</v>
      </c>
      <c r="F30" s="29"/>
      <c r="G30" s="194"/>
      <c r="H30" s="195"/>
      <c r="I30" s="196"/>
      <c r="J30" s="196"/>
      <c r="K30" s="197"/>
      <c r="L30" s="118"/>
      <c r="M30" s="142"/>
      <c r="N30" s="142"/>
      <c r="O30" s="120"/>
      <c r="P30" s="58"/>
      <c r="Q30" s="148">
        <f>((($Q$52*M30)+($R$52*N30))*(L30/$E$30))+((($Q$52*I30)+($R$52*J30))*(G30/$E$30))</f>
        <v>0</v>
      </c>
      <c r="R30" s="149">
        <f t="shared" si="0"/>
        <v>0</v>
      </c>
      <c r="S30" s="141"/>
    </row>
    <row r="31" spans="2:19" ht="34.5" customHeight="1" thickBot="1">
      <c r="B31" s="10"/>
      <c r="C31" s="229"/>
      <c r="D31" s="231"/>
      <c r="E31" s="255"/>
      <c r="F31" s="31"/>
      <c r="G31" s="198"/>
      <c r="H31" s="199"/>
      <c r="I31" s="200"/>
      <c r="J31" s="200"/>
      <c r="K31" s="201"/>
      <c r="L31" s="119"/>
      <c r="M31" s="143"/>
      <c r="N31" s="143"/>
      <c r="O31" s="121"/>
      <c r="P31" s="58"/>
      <c r="Q31" s="152">
        <f>((($Q$52*M31)+($R$52*N31))*(L31/$E$30))+((($Q$52*I31)+($R$52*J31))*(G31/$E$30))</f>
        <v>0</v>
      </c>
      <c r="R31" s="151">
        <f t="shared" si="0"/>
        <v>0</v>
      </c>
      <c r="S31" s="141"/>
    </row>
    <row r="32" spans="2:19" ht="34.5" customHeight="1">
      <c r="B32" s="10"/>
      <c r="C32" s="253" t="s">
        <v>32</v>
      </c>
      <c r="D32" s="230" t="s">
        <v>14</v>
      </c>
      <c r="E32" s="254">
        <v>5</v>
      </c>
      <c r="F32" s="29"/>
      <c r="G32" s="194"/>
      <c r="H32" s="195"/>
      <c r="I32" s="196"/>
      <c r="J32" s="196"/>
      <c r="K32" s="197"/>
      <c r="L32" s="118"/>
      <c r="M32" s="142"/>
      <c r="N32" s="142"/>
      <c r="O32" s="120"/>
      <c r="P32" s="58"/>
      <c r="Q32" s="148">
        <f>((($Q$53*M32)+($R$53*N32))*(L32/$E$32))+((($Q$53*I32)+($R$53*J32))*(G32/$E$32))</f>
        <v>0</v>
      </c>
      <c r="R32" s="149">
        <f t="shared" si="0"/>
        <v>0</v>
      </c>
      <c r="S32" s="141"/>
    </row>
    <row r="33" spans="2:19" ht="34.5" customHeight="1" thickBot="1">
      <c r="B33" s="10"/>
      <c r="C33" s="229"/>
      <c r="D33" s="231"/>
      <c r="E33" s="255"/>
      <c r="F33" s="31"/>
      <c r="G33" s="198"/>
      <c r="H33" s="199"/>
      <c r="I33" s="200"/>
      <c r="J33" s="200"/>
      <c r="K33" s="201"/>
      <c r="L33" s="119"/>
      <c r="M33" s="143"/>
      <c r="N33" s="143"/>
      <c r="O33" s="121"/>
      <c r="P33" s="58"/>
      <c r="Q33" s="152">
        <f>((($Q$53*M33)+($R$53*N33))*(L33/$E$32))+((($Q$53*I33)+($R$53*J33))*(G33/$E$32))</f>
        <v>0</v>
      </c>
      <c r="R33" s="151">
        <f t="shared" si="0"/>
        <v>0</v>
      </c>
      <c r="S33" s="141"/>
    </row>
    <row r="34" spans="2:19" ht="43.5" customHeight="1" thickBot="1">
      <c r="B34" s="1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90">
        <f>SUM(Q24:Q33)</f>
        <v>0</v>
      </c>
      <c r="R34" s="190">
        <f>SUM(R24:R33)</f>
        <v>0</v>
      </c>
      <c r="S34" s="191">
        <f>Q34+R34</f>
        <v>0</v>
      </c>
    </row>
    <row r="35" spans="2:19" ht="43.5" customHeight="1" thickBot="1">
      <c r="B35" s="10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/>
      <c r="R35"/>
      <c r="S35" s="187"/>
    </row>
    <row r="36" spans="2:19" ht="43.5" customHeight="1" thickBot="1">
      <c r="B36" s="10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88" t="s">
        <v>55</v>
      </c>
      <c r="Q36" s="34">
        <f>+Q18+Q34*8</f>
        <v>0</v>
      </c>
      <c r="R36" s="34">
        <f>+R18+R34*8</f>
        <v>0</v>
      </c>
      <c r="S36" s="34">
        <f>+S19+S34*8</f>
        <v>0</v>
      </c>
    </row>
    <row r="37" spans="2:19" ht="22.5" customHeight="1">
      <c r="B37" s="10"/>
      <c r="C37" s="241" t="s">
        <v>37</v>
      </c>
      <c r="D37" s="241"/>
      <c r="E37" s="241"/>
      <c r="F37" s="241"/>
      <c r="G37" s="241"/>
      <c r="H37" s="106"/>
      <c r="I37" s="106"/>
      <c r="J37" s="106"/>
      <c r="K37" s="106"/>
      <c r="L37" s="106"/>
      <c r="M37" s="106"/>
      <c r="N37" s="106"/>
      <c r="O37" s="106"/>
      <c r="P37" s="58"/>
      <c r="Q37" s="58"/>
      <c r="R37" s="58"/>
      <c r="S37" s="11"/>
    </row>
    <row r="38" spans="2:19" ht="21" customHeight="1">
      <c r="B38" s="10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07" t="s">
        <v>26</v>
      </c>
      <c r="R38" s="138">
        <f>SUM(G24:G33,L24:L33)</f>
        <v>0</v>
      </c>
      <c r="S38" s="11"/>
    </row>
    <row r="39" spans="2:19" ht="21" customHeight="1">
      <c r="B39" s="10"/>
      <c r="C39" s="108" t="s">
        <v>15</v>
      </c>
      <c r="D39" s="108"/>
      <c r="E39" s="101"/>
      <c r="F39" s="108"/>
      <c r="G39" s="10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11"/>
    </row>
    <row r="40" spans="2:19" ht="21" customHeight="1">
      <c r="B40" s="10"/>
      <c r="C40" s="108"/>
      <c r="D40" s="108"/>
      <c r="E40" s="3"/>
      <c r="F40" s="108"/>
      <c r="G40" s="10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11"/>
    </row>
    <row r="41" spans="2:19" ht="30" customHeight="1">
      <c r="B41" s="10"/>
      <c r="C41" s="246" t="s">
        <v>16</v>
      </c>
      <c r="D41" s="246"/>
      <c r="E41" s="242"/>
      <c r="F41" s="284"/>
      <c r="G41" s="285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11"/>
    </row>
    <row r="42" spans="2:19" ht="19.5" thickBot="1">
      <c r="B42" s="35"/>
      <c r="C42" s="36"/>
      <c r="D42" s="36"/>
      <c r="E42" s="36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8"/>
    </row>
    <row r="43" spans="2:19" ht="6" customHeight="1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</row>
    <row r="44" spans="2:19" ht="12.75" customHeight="1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</row>
    <row r="45" spans="2:19" ht="41.25" customHeight="1">
      <c r="B45" s="6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206" t="s">
        <v>56</v>
      </c>
      <c r="N45" s="186"/>
      <c r="O45" s="75" t="s">
        <v>3</v>
      </c>
      <c r="P45" s="76" t="s">
        <v>18</v>
      </c>
      <c r="Q45" s="75" t="s">
        <v>8</v>
      </c>
      <c r="R45" s="75" t="s">
        <v>9</v>
      </c>
      <c r="S45" s="75" t="s">
        <v>19</v>
      </c>
    </row>
    <row r="46" spans="2:19" ht="32.1" customHeight="1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O46" s="172" t="s">
        <v>12</v>
      </c>
      <c r="P46" s="75" t="s">
        <v>13</v>
      </c>
      <c r="Q46" s="136">
        <v>822</v>
      </c>
      <c r="R46" s="136">
        <v>10</v>
      </c>
      <c r="S46" s="137">
        <f>SUM(Q46:R46)</f>
        <v>832</v>
      </c>
    </row>
    <row r="47" spans="2:19" customFormat="1" ht="32.1" customHeight="1"/>
    <row r="48" spans="2:19" ht="41.25" customHeight="1">
      <c r="B48" s="6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206" t="s">
        <v>62</v>
      </c>
      <c r="N48" s="186"/>
      <c r="O48" s="75" t="s">
        <v>3</v>
      </c>
      <c r="P48" s="76" t="s">
        <v>18</v>
      </c>
      <c r="Q48" s="75" t="s">
        <v>8</v>
      </c>
      <c r="R48" s="75" t="s">
        <v>9</v>
      </c>
      <c r="S48" s="75" t="s">
        <v>19</v>
      </c>
    </row>
    <row r="49" spans="1:27" ht="32.25" customHeight="1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O49" s="265" t="s">
        <v>12</v>
      </c>
      <c r="P49" s="125" t="s">
        <v>13</v>
      </c>
      <c r="Q49" s="134">
        <v>16390</v>
      </c>
      <c r="R49" s="134">
        <v>25</v>
      </c>
      <c r="S49" s="135">
        <f>SUM(Q49:R49)</f>
        <v>16415</v>
      </c>
    </row>
    <row r="50" spans="1:27" ht="32.25" customHeight="1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O50" s="266"/>
      <c r="P50" s="73" t="s">
        <v>14</v>
      </c>
      <c r="Q50" s="136">
        <v>4020.8333333333335</v>
      </c>
      <c r="R50" s="136">
        <v>16.666666666666668</v>
      </c>
      <c r="S50" s="135">
        <f t="shared" ref="S50:S52" si="1">SUM(Q50:R50)</f>
        <v>4037.5</v>
      </c>
    </row>
    <row r="51" spans="1:27" ht="32.25" customHeight="1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O51" s="265" t="s">
        <v>31</v>
      </c>
      <c r="P51" s="73" t="s">
        <v>13</v>
      </c>
      <c r="Q51" s="136">
        <v>5635</v>
      </c>
      <c r="R51" s="136">
        <v>25</v>
      </c>
      <c r="S51" s="137">
        <f t="shared" si="1"/>
        <v>5660</v>
      </c>
    </row>
    <row r="52" spans="1:27" ht="32.25" customHeight="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O52" s="266"/>
      <c r="P52" s="73" t="s">
        <v>14</v>
      </c>
      <c r="Q52" s="136">
        <v>5635.5</v>
      </c>
      <c r="R52" s="136">
        <v>17</v>
      </c>
      <c r="S52" s="137">
        <f t="shared" si="1"/>
        <v>5652.5</v>
      </c>
    </row>
    <row r="53" spans="1:27" ht="32.25" customHeight="1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O53" s="128" t="s">
        <v>32</v>
      </c>
      <c r="P53" s="73" t="s">
        <v>14</v>
      </c>
      <c r="Q53" s="136">
        <v>4021.5</v>
      </c>
      <c r="R53" s="136">
        <v>16</v>
      </c>
      <c r="S53" s="137">
        <f t="shared" ref="S53" si="2">SUM(Q53:R53)</f>
        <v>4037.5</v>
      </c>
    </row>
    <row r="54" spans="1:27" ht="32.25" customHeight="1">
      <c r="N54" s="84"/>
      <c r="O54" s="126"/>
      <c r="P54" s="126"/>
      <c r="Q54" s="137">
        <f>SUM(Q49:Q53)</f>
        <v>35702.833333333328</v>
      </c>
      <c r="R54" s="137">
        <f>SUM(R49:R53)</f>
        <v>99.666666666666671</v>
      </c>
      <c r="S54" s="137">
        <f>SUM(S49:S53)</f>
        <v>35802.5</v>
      </c>
    </row>
    <row r="55" spans="1:27" ht="12.75" customHeight="1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1:27" ht="32.25" customHeight="1">
      <c r="B56" s="5" t="s">
        <v>17</v>
      </c>
    </row>
    <row r="57" spans="1:27" ht="26.25" customHeight="1" thickBot="1">
      <c r="A57" s="58"/>
    </row>
    <row r="58" spans="1:27" ht="27.75" customHeight="1">
      <c r="A58" s="10"/>
      <c r="B58" s="39"/>
      <c r="C58" s="41" t="s">
        <v>20</v>
      </c>
      <c r="D58" s="41"/>
      <c r="E58" s="41"/>
      <c r="F58" s="41"/>
      <c r="G58" s="42"/>
      <c r="H58" s="42"/>
      <c r="I58" s="42"/>
      <c r="J58" s="43"/>
      <c r="K58" s="40"/>
      <c r="L58" s="40"/>
      <c r="M58" s="41"/>
      <c r="N58" s="41"/>
      <c r="O58" s="41"/>
      <c r="P58" s="41"/>
      <c r="Q58" s="41"/>
      <c r="R58" s="41"/>
      <c r="S58" s="85"/>
    </row>
    <row r="59" spans="1:27" ht="25.5" customHeight="1">
      <c r="A59" s="10"/>
      <c r="B59" s="45"/>
      <c r="C59" s="87"/>
      <c r="D59" s="87"/>
      <c r="E59" s="87"/>
      <c r="F59" s="87"/>
      <c r="G59" s="86"/>
      <c r="H59" s="86"/>
      <c r="I59" s="86"/>
      <c r="J59" s="86"/>
      <c r="K59" s="86"/>
      <c r="L59" s="86"/>
      <c r="M59" s="87"/>
      <c r="N59" s="87"/>
      <c r="O59" s="87"/>
      <c r="P59" s="87"/>
      <c r="Q59" s="87"/>
      <c r="R59" s="87"/>
      <c r="S59" s="88"/>
    </row>
    <row r="60" spans="1:27" ht="26.25" customHeight="1">
      <c r="A60" s="10"/>
      <c r="B60" s="45"/>
      <c r="C60" s="89" t="str">
        <f>+B5</f>
        <v>Deloppdrag C - Minibusstjenester Asker og Bærum - Vogntype: XXL, XL og L</v>
      </c>
      <c r="D60" s="89"/>
      <c r="E60" s="89"/>
      <c r="F60" s="89"/>
      <c r="G60" s="90"/>
      <c r="H60" s="90"/>
      <c r="I60" s="90"/>
      <c r="J60" s="91"/>
      <c r="K60" s="86"/>
      <c r="L60" s="86"/>
      <c r="M60" s="89"/>
      <c r="N60" s="89"/>
      <c r="O60" s="89"/>
      <c r="P60" s="89"/>
      <c r="Q60" s="89"/>
      <c r="R60" s="89"/>
      <c r="S60" s="92"/>
      <c r="AA60" s="58"/>
    </row>
    <row r="61" spans="1:27" ht="9.75" customHeight="1" thickBot="1">
      <c r="A61" s="10"/>
      <c r="B61" s="47"/>
      <c r="C61" s="49"/>
      <c r="D61" s="50"/>
      <c r="E61" s="50"/>
      <c r="F61" s="50"/>
      <c r="G61" s="51"/>
      <c r="H61" s="51"/>
      <c r="I61" s="51"/>
      <c r="J61" s="52"/>
      <c r="K61" s="48"/>
      <c r="L61" s="48"/>
      <c r="M61" s="49"/>
      <c r="N61" s="49"/>
      <c r="O61" s="49"/>
      <c r="P61" s="49"/>
      <c r="Q61" s="49"/>
      <c r="R61" s="49"/>
      <c r="S61" s="93"/>
    </row>
    <row r="62" spans="1:27" ht="11.25" customHeight="1">
      <c r="A62" s="10"/>
      <c r="B62" s="10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11"/>
    </row>
    <row r="63" spans="1:27" ht="20.25" customHeight="1">
      <c r="A63" s="10"/>
      <c r="B63" s="10"/>
      <c r="C63" s="79" t="s">
        <v>44</v>
      </c>
      <c r="D63" s="94"/>
      <c r="E63" s="94"/>
      <c r="F63" s="94"/>
      <c r="G63" s="94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11"/>
    </row>
    <row r="64" spans="1:27" ht="9" customHeight="1" thickBot="1">
      <c r="A64" s="10"/>
      <c r="B64" s="10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11"/>
    </row>
    <row r="65" spans="1:24" ht="27.75" customHeight="1" thickBot="1">
      <c r="A65" s="10"/>
      <c r="B65" s="10"/>
      <c r="C65" s="247" t="s">
        <v>3</v>
      </c>
      <c r="D65" s="248"/>
      <c r="E65" s="244" t="s">
        <v>27</v>
      </c>
      <c r="F65" s="277" t="s">
        <v>21</v>
      </c>
      <c r="G65" s="278"/>
      <c r="H65" s="279"/>
      <c r="I65" s="61"/>
      <c r="J65" s="58"/>
      <c r="K65" s="58"/>
      <c r="L65" s="58"/>
      <c r="M65" s="58"/>
      <c r="N65" s="58"/>
      <c r="O65" s="58"/>
      <c r="P65" s="58"/>
      <c r="Q65" s="58"/>
      <c r="R65" s="58"/>
      <c r="S65" s="11"/>
    </row>
    <row r="66" spans="1:24" ht="36" customHeight="1" thickBot="1">
      <c r="A66" s="10"/>
      <c r="B66" s="10"/>
      <c r="C66" s="249"/>
      <c r="D66" s="250"/>
      <c r="E66" s="245"/>
      <c r="F66" s="95" t="s">
        <v>33</v>
      </c>
      <c r="G66" s="96" t="s">
        <v>28</v>
      </c>
      <c r="H66" s="54" t="s">
        <v>22</v>
      </c>
      <c r="I66" s="97"/>
      <c r="J66" s="58"/>
      <c r="K66" s="58"/>
      <c r="L66" s="58"/>
      <c r="M66" s="58"/>
      <c r="N66" s="58"/>
      <c r="O66" s="58"/>
      <c r="P66" s="58"/>
      <c r="Q66" s="58"/>
      <c r="R66" s="58"/>
      <c r="S66" s="11"/>
      <c r="W66" s="98"/>
      <c r="X66" s="98"/>
    </row>
    <row r="67" spans="1:24" ht="34.5" customHeight="1">
      <c r="A67" s="10"/>
      <c r="B67" s="10"/>
      <c r="C67" s="236" t="s">
        <v>12</v>
      </c>
      <c r="D67" s="236" t="s">
        <v>13</v>
      </c>
      <c r="E67" s="57"/>
      <c r="F67" s="160"/>
      <c r="G67" s="80"/>
      <c r="H67" s="163"/>
      <c r="I67" s="99"/>
      <c r="J67" s="58"/>
      <c r="K67" s="58"/>
      <c r="L67" s="58"/>
      <c r="M67" s="58"/>
      <c r="N67" s="58"/>
      <c r="O67" s="58"/>
      <c r="P67" s="58"/>
      <c r="Q67" s="58"/>
      <c r="R67" s="58"/>
      <c r="S67" s="11"/>
    </row>
    <row r="68" spans="1:24" ht="34.5" customHeight="1" thickBot="1">
      <c r="A68" s="10"/>
      <c r="B68" s="10"/>
      <c r="C68" s="280"/>
      <c r="D68" s="237"/>
      <c r="E68" s="56"/>
      <c r="F68" s="161"/>
      <c r="G68" s="81"/>
      <c r="H68" s="164"/>
      <c r="I68" s="99"/>
      <c r="J68" s="58"/>
      <c r="K68" s="58"/>
      <c r="L68" s="58"/>
      <c r="M68" s="58"/>
      <c r="N68" s="58"/>
      <c r="O68" s="58"/>
      <c r="P68" s="58"/>
      <c r="Q68" s="58"/>
      <c r="R68" s="58"/>
      <c r="S68" s="11"/>
    </row>
    <row r="69" spans="1:24" ht="34.5" customHeight="1">
      <c r="A69" s="10"/>
      <c r="B69" s="10"/>
      <c r="C69" s="280"/>
      <c r="D69" s="236" t="s">
        <v>14</v>
      </c>
      <c r="E69" s="55"/>
      <c r="F69" s="162"/>
      <c r="G69" s="166"/>
      <c r="H69" s="165"/>
      <c r="I69" s="99"/>
      <c r="J69" s="58"/>
      <c r="K69" s="58"/>
      <c r="L69" s="58"/>
      <c r="M69" s="58"/>
      <c r="N69" s="58"/>
      <c r="O69" s="58"/>
      <c r="P69" s="58"/>
      <c r="Q69" s="58"/>
      <c r="R69" s="58"/>
      <c r="S69" s="11"/>
    </row>
    <row r="70" spans="1:24" ht="34.5" customHeight="1" thickBot="1">
      <c r="A70" s="10"/>
      <c r="B70" s="10"/>
      <c r="C70" s="237"/>
      <c r="D70" s="237"/>
      <c r="E70" s="56"/>
      <c r="F70" s="161"/>
      <c r="G70" s="81"/>
      <c r="H70" s="164"/>
      <c r="I70" s="99"/>
      <c r="J70" s="58"/>
      <c r="K70" s="58"/>
      <c r="L70" s="58"/>
      <c r="M70" s="58"/>
      <c r="N70" s="58"/>
      <c r="O70" s="58"/>
      <c r="P70" s="58"/>
      <c r="Q70" s="58"/>
      <c r="R70" s="58"/>
      <c r="S70" s="11"/>
    </row>
    <row r="71" spans="1:24" ht="34.5" customHeight="1">
      <c r="A71" s="10"/>
      <c r="B71" s="10"/>
      <c r="C71" s="236" t="s">
        <v>30</v>
      </c>
      <c r="D71" s="236" t="s">
        <v>13</v>
      </c>
      <c r="E71" s="57"/>
      <c r="F71" s="204"/>
      <c r="G71" s="80"/>
      <c r="H71" s="163"/>
      <c r="I71" s="99"/>
      <c r="J71" s="58"/>
      <c r="K71" s="58"/>
      <c r="L71" s="58"/>
      <c r="M71" s="58"/>
      <c r="N71" s="58"/>
      <c r="O71" s="58"/>
      <c r="P71" s="58"/>
      <c r="Q71" s="58"/>
      <c r="R71" s="58"/>
      <c r="S71" s="11"/>
    </row>
    <row r="72" spans="1:24" ht="34.5" customHeight="1" thickBot="1">
      <c r="A72" s="10"/>
      <c r="B72" s="10"/>
      <c r="C72" s="280"/>
      <c r="D72" s="237"/>
      <c r="E72" s="56"/>
      <c r="F72" s="205"/>
      <c r="G72" s="81"/>
      <c r="H72" s="164"/>
      <c r="I72" s="99"/>
      <c r="J72" s="58"/>
      <c r="K72" s="58"/>
      <c r="L72" s="58"/>
      <c r="M72" s="58"/>
      <c r="N72" s="58"/>
      <c r="O72" s="58"/>
      <c r="P72" s="58"/>
      <c r="Q72" s="58"/>
      <c r="R72" s="58"/>
      <c r="S72" s="11"/>
    </row>
    <row r="73" spans="1:24" ht="34.5" customHeight="1">
      <c r="A73" s="10"/>
      <c r="B73" s="10"/>
      <c r="C73" s="280"/>
      <c r="D73" s="236" t="s">
        <v>14</v>
      </c>
      <c r="E73" s="57"/>
      <c r="F73" s="204"/>
      <c r="G73" s="80"/>
      <c r="H73" s="163"/>
      <c r="I73" s="99"/>
      <c r="J73" s="58"/>
      <c r="K73" s="58"/>
      <c r="L73" s="58"/>
      <c r="M73" s="58"/>
      <c r="N73" s="58"/>
      <c r="O73" s="58"/>
      <c r="P73" s="58"/>
      <c r="Q73" s="58"/>
      <c r="R73" s="58"/>
      <c r="S73" s="11"/>
    </row>
    <row r="74" spans="1:24" ht="34.5" customHeight="1" thickBot="1">
      <c r="A74" s="10"/>
      <c r="B74" s="10"/>
      <c r="C74" s="237"/>
      <c r="D74" s="237"/>
      <c r="E74" s="56"/>
      <c r="F74" s="205"/>
      <c r="G74" s="81"/>
      <c r="H74" s="164"/>
      <c r="I74" s="99"/>
      <c r="J74" s="58"/>
      <c r="K74" s="58"/>
      <c r="L74" s="58"/>
      <c r="M74" s="58"/>
      <c r="N74" s="58"/>
      <c r="O74" s="58"/>
      <c r="P74" s="58"/>
      <c r="Q74" s="58"/>
      <c r="R74" s="58"/>
      <c r="S74" s="11"/>
    </row>
    <row r="75" spans="1:24" ht="34.5" customHeight="1">
      <c r="A75" s="10"/>
      <c r="B75" s="10"/>
      <c r="C75" s="280" t="s">
        <v>32</v>
      </c>
      <c r="D75" s="236" t="s">
        <v>14</v>
      </c>
      <c r="E75" s="57"/>
      <c r="F75" s="204"/>
      <c r="G75" s="80"/>
      <c r="H75" s="163"/>
      <c r="I75" s="99"/>
      <c r="J75" s="58"/>
      <c r="K75" s="58"/>
      <c r="L75" s="58"/>
      <c r="M75" s="58"/>
      <c r="N75" s="58"/>
      <c r="O75" s="58"/>
      <c r="P75" s="58"/>
      <c r="Q75" s="58"/>
      <c r="R75" s="58"/>
      <c r="S75" s="11"/>
    </row>
    <row r="76" spans="1:24" ht="34.5" customHeight="1" thickBot="1">
      <c r="A76" s="10"/>
      <c r="B76" s="10"/>
      <c r="C76" s="237"/>
      <c r="D76" s="237"/>
      <c r="E76" s="56"/>
      <c r="F76" s="205"/>
      <c r="G76" s="81"/>
      <c r="H76" s="164"/>
      <c r="I76" s="99"/>
      <c r="J76" s="58"/>
      <c r="K76" s="58"/>
      <c r="L76" s="58"/>
      <c r="M76" s="58"/>
      <c r="N76" s="58"/>
      <c r="O76" s="58"/>
      <c r="P76" s="58"/>
      <c r="Q76" s="58"/>
      <c r="R76" s="58"/>
      <c r="S76" s="11"/>
    </row>
    <row r="77" spans="1:24" ht="27.75" customHeight="1">
      <c r="A77" s="10"/>
      <c r="B77" s="10"/>
      <c r="C77" s="59" t="s">
        <v>23</v>
      </c>
      <c r="D77" s="60"/>
      <c r="E77" s="60"/>
      <c r="F77" s="60"/>
      <c r="G77" s="61"/>
      <c r="H77" s="61"/>
      <c r="I77" s="61"/>
      <c r="J77" s="61"/>
      <c r="K77" s="58"/>
      <c r="L77" s="58"/>
      <c r="M77" s="58"/>
      <c r="N77" s="58"/>
      <c r="O77" s="58"/>
      <c r="P77" s="58"/>
      <c r="Q77" s="58"/>
      <c r="R77" s="58"/>
      <c r="S77" s="11"/>
    </row>
    <row r="78" spans="1:24" ht="27.75" customHeight="1">
      <c r="A78" s="10"/>
      <c r="B78" s="10"/>
      <c r="C78" s="59"/>
      <c r="D78" s="60"/>
      <c r="E78" s="60"/>
      <c r="F78" s="60"/>
      <c r="G78" s="61"/>
      <c r="H78" s="61"/>
      <c r="I78" s="61"/>
      <c r="J78" s="61"/>
      <c r="K78" s="58"/>
      <c r="L78" s="58"/>
      <c r="M78" s="58"/>
      <c r="N78" s="58"/>
      <c r="O78" s="58"/>
      <c r="P78" s="58"/>
      <c r="Q78" s="58"/>
      <c r="R78" s="58"/>
      <c r="S78" s="11"/>
    </row>
    <row r="79" spans="1:24" ht="27.75" customHeight="1">
      <c r="A79" s="10"/>
      <c r="B79" s="10"/>
      <c r="C79" s="79" t="s">
        <v>46</v>
      </c>
      <c r="D79" s="60"/>
      <c r="E79" s="60"/>
      <c r="F79" s="60"/>
      <c r="G79" s="61"/>
      <c r="H79" s="61"/>
      <c r="I79" s="61"/>
      <c r="J79" s="61"/>
      <c r="K79" s="154"/>
      <c r="L79" s="58"/>
      <c r="M79" s="58"/>
      <c r="N79" s="58"/>
      <c r="O79" s="58"/>
      <c r="P79" s="58"/>
      <c r="Q79" s="58"/>
      <c r="R79" s="58"/>
      <c r="S79" s="11"/>
    </row>
    <row r="80" spans="1:24" ht="9" customHeight="1" thickBot="1">
      <c r="A80" s="10"/>
      <c r="B80" s="10"/>
      <c r="C80" s="59"/>
      <c r="D80" s="60"/>
      <c r="E80" s="60"/>
      <c r="F80" s="60"/>
      <c r="G80" s="61"/>
      <c r="H80" s="61"/>
      <c r="I80" s="61"/>
      <c r="J80" s="61"/>
      <c r="K80" s="154"/>
      <c r="L80" s="58"/>
      <c r="M80" s="58"/>
      <c r="N80" s="58"/>
      <c r="O80" s="58"/>
      <c r="P80" s="58"/>
      <c r="Q80" s="58"/>
      <c r="R80" s="58"/>
      <c r="S80" s="11"/>
    </row>
    <row r="81" spans="1:19" ht="27.75" customHeight="1">
      <c r="A81" s="10"/>
      <c r="B81" s="10"/>
      <c r="C81" s="247" t="s">
        <v>3</v>
      </c>
      <c r="D81" s="248"/>
      <c r="E81" s="281" t="s">
        <v>49</v>
      </c>
      <c r="F81" s="62"/>
      <c r="G81" s="61"/>
      <c r="H81" s="61"/>
      <c r="I81" s="61"/>
      <c r="J81" s="61"/>
      <c r="K81" s="154"/>
      <c r="L81" s="58"/>
      <c r="M81" s="58"/>
      <c r="N81" s="58"/>
      <c r="O81" s="58"/>
      <c r="P81" s="58"/>
      <c r="Q81" s="58"/>
      <c r="R81" s="58"/>
      <c r="S81" s="11"/>
    </row>
    <row r="82" spans="1:19" ht="27.75" customHeight="1" thickBot="1">
      <c r="A82" s="10"/>
      <c r="B82" s="10"/>
      <c r="C82" s="249"/>
      <c r="D82" s="250"/>
      <c r="E82" s="282"/>
      <c r="F82" s="62"/>
      <c r="G82" s="61"/>
      <c r="H82" s="61"/>
      <c r="I82" s="61"/>
      <c r="J82" s="61"/>
      <c r="K82" s="154"/>
      <c r="L82" s="58"/>
      <c r="M82" s="58"/>
      <c r="N82" s="58"/>
      <c r="O82" s="58"/>
      <c r="P82" s="58"/>
      <c r="Q82" s="58"/>
      <c r="R82" s="58"/>
      <c r="S82" s="11"/>
    </row>
    <row r="83" spans="1:19" ht="34.5" customHeight="1" thickBot="1">
      <c r="A83" s="10"/>
      <c r="B83" s="10"/>
      <c r="C83" s="155" t="s">
        <v>12</v>
      </c>
      <c r="D83" s="156"/>
      <c r="E83" s="157"/>
      <c r="F83" s="60"/>
      <c r="G83" s="61"/>
      <c r="H83" s="61"/>
      <c r="I83" s="61"/>
      <c r="J83" s="61"/>
      <c r="K83" s="154"/>
      <c r="L83" s="58"/>
      <c r="M83" s="58"/>
      <c r="N83" s="58"/>
      <c r="O83" s="58"/>
      <c r="P83" s="58"/>
      <c r="Q83" s="58"/>
      <c r="R83" s="58"/>
      <c r="S83" s="11"/>
    </row>
    <row r="84" spans="1:19" ht="34.5" customHeight="1" thickBot="1">
      <c r="A84" s="10"/>
      <c r="B84" s="10"/>
      <c r="C84" s="155" t="s">
        <v>30</v>
      </c>
      <c r="D84" s="156"/>
      <c r="E84" s="158"/>
      <c r="F84" s="60"/>
      <c r="G84" s="61"/>
      <c r="H84" s="61"/>
      <c r="I84" s="61"/>
      <c r="J84" s="61"/>
      <c r="K84" s="154"/>
      <c r="L84" s="58"/>
      <c r="M84" s="58"/>
      <c r="N84" s="58"/>
      <c r="O84" s="58"/>
      <c r="P84" s="58"/>
      <c r="Q84" s="58"/>
      <c r="R84" s="58"/>
      <c r="S84" s="11"/>
    </row>
    <row r="85" spans="1:19" ht="34.5" customHeight="1" thickBot="1">
      <c r="A85" s="10"/>
      <c r="B85" s="10"/>
      <c r="C85" s="155" t="s">
        <v>32</v>
      </c>
      <c r="D85" s="156"/>
      <c r="E85" s="159"/>
      <c r="F85" s="60"/>
      <c r="G85" s="61"/>
      <c r="H85" s="61"/>
      <c r="I85" s="61"/>
      <c r="J85" s="61"/>
      <c r="K85" s="154"/>
      <c r="L85" s="58"/>
      <c r="M85" s="58"/>
      <c r="N85" s="58"/>
      <c r="O85" s="58"/>
      <c r="P85" s="58"/>
      <c r="Q85" s="58"/>
      <c r="R85" s="58"/>
      <c r="S85" s="11"/>
    </row>
    <row r="86" spans="1:19" ht="36" customHeight="1">
      <c r="A86" s="10"/>
      <c r="B86" s="10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11"/>
    </row>
    <row r="87" spans="1:19" ht="27.75" customHeight="1">
      <c r="A87" s="58"/>
      <c r="B87" s="10"/>
      <c r="C87" s="79" t="s">
        <v>50</v>
      </c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11"/>
    </row>
    <row r="88" spans="1:19" ht="32.25" customHeight="1" thickBot="1">
      <c r="B88" s="10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11"/>
    </row>
    <row r="89" spans="1:19" ht="34.5" customHeight="1" thickBot="1">
      <c r="B89" s="10"/>
      <c r="C89" s="58"/>
      <c r="D89" s="58"/>
      <c r="E89" s="58"/>
      <c r="F89" s="58"/>
      <c r="G89" s="262" t="s">
        <v>1</v>
      </c>
      <c r="H89" s="263"/>
      <c r="I89" s="263"/>
      <c r="J89" s="263"/>
      <c r="K89" s="264"/>
      <c r="L89" s="225" t="s">
        <v>28</v>
      </c>
      <c r="M89" s="226"/>
      <c r="N89" s="226"/>
      <c r="O89" s="227"/>
      <c r="P89" s="58"/>
      <c r="Q89" s="210" t="s">
        <v>2</v>
      </c>
      <c r="R89" s="211"/>
      <c r="S89" s="11"/>
    </row>
    <row r="90" spans="1:19" ht="34.5" customHeight="1" thickBot="1">
      <c r="B90" s="10"/>
      <c r="C90" s="214" t="s">
        <v>3</v>
      </c>
      <c r="D90" s="22"/>
      <c r="E90" s="256" t="s">
        <v>47</v>
      </c>
      <c r="F90" s="256" t="s">
        <v>27</v>
      </c>
      <c r="G90" s="258" t="s">
        <v>25</v>
      </c>
      <c r="H90" s="271" t="s">
        <v>43</v>
      </c>
      <c r="I90" s="273" t="s">
        <v>5</v>
      </c>
      <c r="J90" s="274"/>
      <c r="K90" s="260" t="s">
        <v>6</v>
      </c>
      <c r="L90" s="218" t="s">
        <v>25</v>
      </c>
      <c r="M90" s="275" t="s">
        <v>5</v>
      </c>
      <c r="N90" s="276"/>
      <c r="O90" s="223" t="s">
        <v>6</v>
      </c>
      <c r="P90" s="58"/>
      <c r="Q90" s="212"/>
      <c r="R90" s="213"/>
      <c r="S90" s="11"/>
    </row>
    <row r="91" spans="1:19" ht="34.5" customHeight="1" thickBot="1">
      <c r="B91" s="10"/>
      <c r="C91" s="215"/>
      <c r="D91" s="24"/>
      <c r="E91" s="257"/>
      <c r="F91" s="257"/>
      <c r="G91" s="259"/>
      <c r="H91" s="272"/>
      <c r="I91" s="82" t="s">
        <v>8</v>
      </c>
      <c r="J91" s="82" t="s">
        <v>9</v>
      </c>
      <c r="K91" s="261"/>
      <c r="L91" s="219"/>
      <c r="M91" s="83" t="s">
        <v>8</v>
      </c>
      <c r="N91" s="83" t="s">
        <v>9</v>
      </c>
      <c r="O91" s="224"/>
      <c r="P91" s="58"/>
      <c r="Q91" s="27" t="s">
        <v>10</v>
      </c>
      <c r="R91" s="28" t="s">
        <v>11</v>
      </c>
      <c r="S91" s="11"/>
    </row>
    <row r="92" spans="1:19" ht="34.5" customHeight="1">
      <c r="B92" s="10"/>
      <c r="C92" s="253" t="s">
        <v>32</v>
      </c>
      <c r="D92" s="230" t="s">
        <v>13</v>
      </c>
      <c r="E92" s="254">
        <v>3</v>
      </c>
      <c r="F92" s="29"/>
      <c r="G92" s="114"/>
      <c r="H92" s="115"/>
      <c r="I92" s="146"/>
      <c r="J92" s="146"/>
      <c r="K92" s="122"/>
      <c r="L92" s="118"/>
      <c r="M92" s="142"/>
      <c r="N92" s="142"/>
      <c r="O92" s="120"/>
      <c r="P92" s="58"/>
      <c r="Q92" s="148">
        <f>((($Q$99*M92)+($R$99*N92))*(L92/$E$92))+((($Q$99*I92)+($R$99*J92))*(G92/$E$92))</f>
        <v>0</v>
      </c>
      <c r="R92" s="149">
        <f>(G92*K92)*12+(L92*O92)*12</f>
        <v>0</v>
      </c>
      <c r="S92" s="141"/>
    </row>
    <row r="93" spans="1:19" ht="34.5" customHeight="1" thickBot="1">
      <c r="B93" s="10"/>
      <c r="C93" s="229"/>
      <c r="D93" s="231"/>
      <c r="E93" s="255"/>
      <c r="F93" s="31"/>
      <c r="G93" s="116"/>
      <c r="H93" s="117"/>
      <c r="I93" s="147"/>
      <c r="J93" s="147"/>
      <c r="K93" s="123"/>
      <c r="L93" s="119"/>
      <c r="M93" s="143"/>
      <c r="N93" s="143"/>
      <c r="O93" s="121"/>
      <c r="P93" s="58"/>
      <c r="Q93" s="152">
        <f>((($Q$99*M93)+($R$99*N93))*(L93/$E$92))+((($Q$99*I93)+($R$99*J93))*(G93/$E$92))</f>
        <v>0</v>
      </c>
      <c r="R93" s="151">
        <f>(G93*K93)*12+(L93*O93)*12</f>
        <v>0</v>
      </c>
      <c r="S93" s="141"/>
    </row>
    <row r="94" spans="1:19" ht="34.5" customHeight="1" thickBot="1">
      <c r="B94" s="10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33">
        <f>SUM(Q92:Q93)</f>
        <v>0</v>
      </c>
      <c r="R94" s="33">
        <f>SUM(R92:R93)</f>
        <v>0</v>
      </c>
      <c r="S94" s="34">
        <f>Q94+R94</f>
        <v>0</v>
      </c>
    </row>
    <row r="95" spans="1:19">
      <c r="B95" s="10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11"/>
    </row>
    <row r="96" spans="1:19" ht="15.75" thickBot="1">
      <c r="B96" s="35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/>
    </row>
    <row r="98" spans="1:19" ht="34.5" customHeight="1">
      <c r="O98" s="73" t="s">
        <v>3</v>
      </c>
      <c r="P98" s="74" t="s">
        <v>18</v>
      </c>
      <c r="Q98" s="75" t="s">
        <v>8</v>
      </c>
      <c r="R98" s="75" t="s">
        <v>9</v>
      </c>
      <c r="S98" s="124" t="s">
        <v>19</v>
      </c>
    </row>
    <row r="99" spans="1:19" ht="34.5" customHeight="1">
      <c r="B99" s="64"/>
      <c r="O99" s="168" t="s">
        <v>32</v>
      </c>
      <c r="P99" s="73" t="s">
        <v>13</v>
      </c>
      <c r="Q99" s="136">
        <v>3655</v>
      </c>
      <c r="R99" s="136">
        <v>50</v>
      </c>
      <c r="S99" s="137">
        <f>SUM(Q99:R99)</f>
        <v>3705</v>
      </c>
    </row>
    <row r="100" spans="1:19" ht="30.75" customHeight="1"/>
    <row r="101" spans="1:19" ht="32.25">
      <c r="B101" s="5" t="s">
        <v>51</v>
      </c>
      <c r="G101" s="21"/>
      <c r="I101" s="171"/>
    </row>
    <row r="103" spans="1:19" ht="15.75" thickBot="1"/>
    <row r="104" spans="1:19" ht="26.1" customHeight="1">
      <c r="B104" s="39"/>
      <c r="C104" s="41" t="s">
        <v>64</v>
      </c>
      <c r="D104" s="41"/>
      <c r="E104" s="42"/>
      <c r="F104" s="42"/>
      <c r="G104" s="40"/>
      <c r="H104" s="40"/>
      <c r="I104" s="40"/>
      <c r="J104" s="40"/>
      <c r="K104" s="40"/>
      <c r="L104" s="40"/>
      <c r="M104" s="40"/>
      <c r="N104" s="40"/>
      <c r="O104" s="44"/>
    </row>
    <row r="105" spans="1:19" ht="26.1" customHeight="1">
      <c r="B105" s="45"/>
      <c r="C105" s="89" t="s">
        <v>68</v>
      </c>
      <c r="D105" s="89"/>
      <c r="E105" s="90"/>
      <c r="F105" s="90"/>
      <c r="G105" s="86"/>
      <c r="H105" s="86"/>
      <c r="I105" s="86"/>
      <c r="J105" s="86"/>
      <c r="K105" s="86"/>
      <c r="L105" s="86"/>
      <c r="M105" s="86"/>
      <c r="N105" s="86"/>
      <c r="O105" s="46"/>
    </row>
    <row r="106" spans="1:19" ht="26.1" customHeight="1" thickBot="1">
      <c r="B106" s="47"/>
      <c r="C106" s="49"/>
      <c r="D106" s="50"/>
      <c r="E106" s="51"/>
      <c r="F106" s="51"/>
      <c r="G106" s="48"/>
      <c r="H106" s="48"/>
      <c r="I106" s="48"/>
      <c r="J106" s="48"/>
      <c r="K106" s="48"/>
      <c r="L106" s="48"/>
      <c r="M106" s="48"/>
      <c r="N106" s="48"/>
      <c r="O106" s="53"/>
    </row>
    <row r="107" spans="1:19" ht="22.5" customHeight="1" thickBot="1">
      <c r="B107" s="10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11"/>
      <c r="P107" s="58"/>
      <c r="Q107" s="58"/>
      <c r="R107" s="58"/>
    </row>
    <row r="108" spans="1:19" ht="26.1" customHeight="1">
      <c r="B108" s="10"/>
      <c r="C108" s="177" t="s">
        <v>52</v>
      </c>
      <c r="D108" s="238" t="s">
        <v>57</v>
      </c>
      <c r="E108" s="238"/>
      <c r="F108" s="178" t="s">
        <v>19</v>
      </c>
      <c r="G108" s="3"/>
      <c r="H108" s="58"/>
      <c r="I108" s="58"/>
      <c r="J108" s="58"/>
      <c r="K108" s="58"/>
      <c r="L108" s="58"/>
      <c r="M108" s="58"/>
      <c r="N108" s="58"/>
      <c r="O108" s="11"/>
      <c r="P108" s="3"/>
      <c r="Q108" s="3"/>
      <c r="R108" s="3"/>
    </row>
    <row r="109" spans="1:19" ht="26.1" customHeight="1" thickBot="1">
      <c r="B109" s="10"/>
      <c r="C109" s="179"/>
      <c r="D109" s="251">
        <v>390</v>
      </c>
      <c r="E109" s="252"/>
      <c r="F109" s="180">
        <f>+C109*D109</f>
        <v>0</v>
      </c>
      <c r="G109" s="3"/>
      <c r="H109" s="58"/>
      <c r="I109" s="58"/>
      <c r="J109" s="58"/>
      <c r="K109" s="58"/>
      <c r="L109" s="58"/>
      <c r="M109" s="58"/>
      <c r="N109" s="58"/>
      <c r="O109" s="11"/>
      <c r="P109" s="3"/>
      <c r="Q109" s="3"/>
      <c r="R109" s="3"/>
    </row>
    <row r="110" spans="1:19" ht="33.950000000000003" customHeight="1">
      <c r="B110" s="10"/>
      <c r="C110" s="209" t="s">
        <v>58</v>
      </c>
      <c r="D110" s="208"/>
      <c r="E110" s="208"/>
      <c r="F110" s="207"/>
      <c r="G110" s="58"/>
      <c r="H110" s="58"/>
      <c r="I110" s="58"/>
      <c r="J110" s="58"/>
      <c r="K110" s="58"/>
      <c r="L110" s="58"/>
      <c r="M110" s="58"/>
      <c r="N110" s="58"/>
      <c r="O110" s="11"/>
    </row>
    <row r="111" spans="1:19" ht="23.25" customHeight="1" thickBot="1">
      <c r="A111" s="10"/>
      <c r="B111" s="35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</row>
    <row r="112" spans="1:19" ht="23.25">
      <c r="B112" s="66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</row>
    <row r="113" spans="2:19"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</row>
    <row r="114" spans="2:19" ht="23.25">
      <c r="C114" s="66"/>
      <c r="D114" s="66"/>
      <c r="E114" s="66"/>
      <c r="F114" s="66"/>
      <c r="G114" s="67"/>
      <c r="H114" s="67"/>
      <c r="L114" s="67"/>
      <c r="M114" s="67"/>
      <c r="N114" s="67"/>
      <c r="O114" s="67"/>
    </row>
    <row r="116" spans="2:19" ht="23.25">
      <c r="B116" s="66"/>
      <c r="C116" s="64"/>
      <c r="D116" s="64"/>
      <c r="E116" s="64"/>
      <c r="F116" s="64"/>
      <c r="G116" s="64"/>
      <c r="H116" s="64"/>
      <c r="L116" s="64"/>
      <c r="M116" s="64"/>
      <c r="N116" s="64"/>
      <c r="O116" s="64"/>
    </row>
    <row r="117" spans="2:19" ht="23.25">
      <c r="B117" s="66"/>
    </row>
    <row r="118" spans="2:19" ht="15.75">
      <c r="C118" s="21"/>
      <c r="D118" s="21"/>
      <c r="E118" s="21"/>
      <c r="F118" s="21"/>
      <c r="G118" s="21"/>
      <c r="H118" s="21"/>
      <c r="L118" s="21"/>
      <c r="M118" s="21"/>
      <c r="N118" s="21"/>
      <c r="O118" s="21"/>
    </row>
    <row r="119" spans="2:19" ht="15.75">
      <c r="B119" s="68"/>
      <c r="G119" s="235"/>
      <c r="H119" s="235"/>
      <c r="I119" s="235"/>
      <c r="L119" s="235"/>
      <c r="M119" s="63"/>
      <c r="N119" s="63"/>
      <c r="O119" s="63"/>
    </row>
    <row r="120" spans="2:19" ht="15.75">
      <c r="G120" s="235"/>
      <c r="H120" s="235"/>
      <c r="I120" s="235"/>
      <c r="L120" s="235"/>
      <c r="M120" s="63"/>
      <c r="N120" s="63"/>
      <c r="O120" s="63"/>
    </row>
    <row r="121" spans="2:19" ht="18.75">
      <c r="C121" s="63"/>
      <c r="D121" s="63"/>
      <c r="E121" s="63"/>
      <c r="F121" s="63"/>
      <c r="G121" s="69"/>
    </row>
    <row r="122" spans="2:19" ht="18.75">
      <c r="C122" s="63"/>
      <c r="D122" s="63"/>
      <c r="E122" s="63"/>
      <c r="F122" s="63"/>
      <c r="G122" s="69"/>
    </row>
    <row r="123" spans="2:19" ht="30.75" customHeight="1">
      <c r="B123" s="64"/>
      <c r="J123" s="235"/>
      <c r="K123" s="63"/>
    </row>
    <row r="124" spans="2:19" ht="30.75" customHeight="1">
      <c r="B124" s="64"/>
      <c r="J124" s="235"/>
      <c r="K124" s="63"/>
    </row>
    <row r="125" spans="2:19" ht="15.75">
      <c r="B125" s="64"/>
    </row>
    <row r="128" spans="2:19" ht="15.75">
      <c r="B128" s="68"/>
      <c r="C128" s="63"/>
      <c r="D128" s="63"/>
      <c r="E128" s="63"/>
      <c r="F128" s="63"/>
      <c r="G128" s="63"/>
      <c r="H128" s="63"/>
      <c r="I128" s="63"/>
      <c r="L128" s="63"/>
      <c r="M128" s="63"/>
      <c r="N128" s="63"/>
      <c r="O128" s="63"/>
    </row>
    <row r="129" spans="2:15" ht="18.75">
      <c r="B129" s="70"/>
      <c r="C129" s="71"/>
      <c r="D129" s="71"/>
      <c r="E129" s="71"/>
      <c r="F129" s="71"/>
      <c r="G129" s="69"/>
    </row>
    <row r="130" spans="2:15" ht="27.75" customHeight="1">
      <c r="C130" s="71"/>
      <c r="D130" s="71"/>
      <c r="E130" s="71"/>
      <c r="F130" s="71"/>
      <c r="G130" s="69"/>
    </row>
    <row r="131" spans="2:15" ht="30.75" customHeight="1">
      <c r="C131" s="71"/>
      <c r="D131" s="71"/>
      <c r="E131" s="71"/>
      <c r="F131" s="71"/>
      <c r="G131" s="69"/>
    </row>
    <row r="132" spans="2:15" ht="30.75" customHeight="1">
      <c r="B132" s="64"/>
      <c r="J132" s="63"/>
      <c r="K132" s="63"/>
    </row>
    <row r="133" spans="2:15" ht="30.75" customHeight="1">
      <c r="B133" s="64"/>
      <c r="G133" s="21"/>
      <c r="I133" s="283"/>
    </row>
    <row r="134" spans="2:15" ht="15.75">
      <c r="B134" s="64"/>
      <c r="G134" s="21"/>
      <c r="I134" s="283"/>
    </row>
    <row r="137" spans="2:15">
      <c r="J137" s="283"/>
      <c r="K137" s="65"/>
    </row>
    <row r="138" spans="2:15">
      <c r="J138" s="283"/>
      <c r="K138" s="65"/>
    </row>
    <row r="142" spans="2:15" ht="23.25">
      <c r="C142" s="72"/>
      <c r="D142" s="72"/>
      <c r="E142" s="72"/>
      <c r="F142" s="72"/>
      <c r="G142" s="72"/>
      <c r="H142" s="67"/>
      <c r="L142" s="67"/>
      <c r="M142" s="67"/>
      <c r="N142" s="67"/>
      <c r="O142" s="67"/>
    </row>
    <row r="143" spans="2:15" ht="23.25">
      <c r="C143" s="72"/>
      <c r="D143" s="72"/>
      <c r="E143" s="72"/>
      <c r="F143" s="72"/>
      <c r="G143" s="72"/>
      <c r="H143" s="67"/>
      <c r="L143" s="67"/>
      <c r="M143" s="67"/>
      <c r="N143" s="67"/>
      <c r="O143" s="67"/>
    </row>
    <row r="144" spans="2:15" ht="18" customHeight="1"/>
    <row r="145" spans="2:15" ht="18" customHeight="1">
      <c r="B145" s="72"/>
      <c r="C145" s="64"/>
      <c r="D145" s="64"/>
      <c r="E145" s="64"/>
      <c r="F145" s="64"/>
      <c r="G145" s="64"/>
      <c r="H145" s="64"/>
      <c r="L145" s="64"/>
      <c r="M145" s="64"/>
      <c r="N145" s="64"/>
      <c r="O145" s="64"/>
    </row>
    <row r="146" spans="2:15" ht="18" customHeight="1">
      <c r="B146" s="72"/>
    </row>
    <row r="147" spans="2:15" ht="15.75">
      <c r="C147" s="21"/>
      <c r="D147" s="21"/>
      <c r="E147" s="21"/>
      <c r="F147" s="21"/>
      <c r="G147" s="21"/>
      <c r="H147" s="21"/>
      <c r="L147" s="21"/>
      <c r="M147" s="21"/>
      <c r="N147" s="21"/>
      <c r="O147" s="21"/>
    </row>
    <row r="148" spans="2:15" ht="15.75">
      <c r="B148" s="68"/>
      <c r="G148" s="235"/>
      <c r="H148" s="235"/>
      <c r="I148" s="235"/>
      <c r="L148" s="235"/>
      <c r="M148" s="63"/>
      <c r="N148" s="63"/>
      <c r="O148" s="63"/>
    </row>
    <row r="149" spans="2:15" ht="15.75">
      <c r="G149" s="235"/>
      <c r="H149" s="235"/>
      <c r="I149" s="235"/>
      <c r="L149" s="235"/>
      <c r="M149" s="63"/>
      <c r="N149" s="63"/>
      <c r="O149" s="63"/>
    </row>
    <row r="150" spans="2:15" ht="18.75">
      <c r="C150" s="63"/>
      <c r="D150" s="63"/>
      <c r="E150" s="63"/>
      <c r="F150" s="63"/>
      <c r="G150" s="69"/>
    </row>
    <row r="151" spans="2:15" ht="18.75">
      <c r="C151" s="63"/>
      <c r="D151" s="63"/>
      <c r="E151" s="63"/>
      <c r="F151" s="63"/>
      <c r="G151" s="69"/>
    </row>
    <row r="152" spans="2:15" ht="30.75" customHeight="1">
      <c r="B152" s="64"/>
      <c r="C152" s="63"/>
      <c r="D152" s="63"/>
      <c r="E152" s="63"/>
      <c r="F152" s="63"/>
      <c r="G152" s="69"/>
      <c r="J152" s="235"/>
      <c r="K152" s="63"/>
    </row>
    <row r="153" spans="2:15" ht="30.75" customHeight="1">
      <c r="B153" s="64"/>
      <c r="C153" s="63"/>
      <c r="D153" s="63"/>
      <c r="E153" s="63"/>
      <c r="F153" s="63"/>
      <c r="G153" s="69"/>
      <c r="J153" s="235"/>
      <c r="K153" s="63"/>
    </row>
    <row r="154" spans="2:15" ht="30.75" customHeight="1">
      <c r="B154" s="64"/>
    </row>
    <row r="155" spans="2:15" ht="30.75" customHeight="1">
      <c r="B155" s="64"/>
    </row>
    <row r="156" spans="2:15" ht="15.75">
      <c r="B156" s="64"/>
    </row>
    <row r="159" spans="2:15" ht="15.75">
      <c r="B159" s="68"/>
      <c r="C159" s="63"/>
      <c r="D159" s="63"/>
      <c r="E159" s="63"/>
      <c r="F159" s="63"/>
      <c r="G159" s="63"/>
      <c r="H159" s="63"/>
      <c r="I159" s="63"/>
      <c r="L159" s="63"/>
      <c r="M159" s="63"/>
      <c r="N159" s="63"/>
      <c r="O159" s="63"/>
    </row>
    <row r="160" spans="2:15" ht="18.75">
      <c r="B160" s="70"/>
      <c r="C160" s="71"/>
      <c r="D160" s="71"/>
      <c r="E160" s="71"/>
      <c r="F160" s="71"/>
      <c r="G160" s="69"/>
    </row>
    <row r="161" spans="2:11" ht="27.75" customHeight="1">
      <c r="C161" s="71"/>
      <c r="D161" s="71"/>
      <c r="E161" s="71"/>
      <c r="F161" s="71"/>
      <c r="G161" s="69"/>
    </row>
    <row r="162" spans="2:11" ht="30.75" customHeight="1">
      <c r="C162" s="71"/>
      <c r="D162" s="71"/>
      <c r="E162" s="71"/>
      <c r="F162" s="71"/>
      <c r="G162" s="69"/>
    </row>
    <row r="163" spans="2:11" ht="30.75" customHeight="1">
      <c r="B163" s="64"/>
      <c r="C163" s="71"/>
      <c r="D163" s="71"/>
      <c r="E163" s="71"/>
      <c r="F163" s="71"/>
      <c r="G163" s="69"/>
      <c r="J163" s="63"/>
      <c r="K163" s="63"/>
    </row>
    <row r="164" spans="2:11" ht="30.75" customHeight="1">
      <c r="B164" s="64"/>
      <c r="C164" s="71"/>
      <c r="D164" s="71"/>
      <c r="E164" s="71"/>
      <c r="F164" s="71"/>
      <c r="G164" s="69"/>
    </row>
    <row r="165" spans="2:11" ht="30.75" customHeight="1">
      <c r="B165" s="64"/>
      <c r="C165" s="71"/>
      <c r="D165" s="71"/>
      <c r="E165" s="71"/>
      <c r="F165" s="71"/>
      <c r="G165" s="69"/>
    </row>
    <row r="166" spans="2:11" ht="30.75" customHeight="1">
      <c r="B166" s="64"/>
      <c r="C166" s="71"/>
      <c r="D166" s="71"/>
      <c r="E166" s="71"/>
      <c r="F166" s="71"/>
      <c r="G166" s="69"/>
    </row>
    <row r="167" spans="2:11" ht="30.75" customHeight="1">
      <c r="B167" s="64"/>
      <c r="C167" s="71"/>
      <c r="D167" s="71"/>
      <c r="E167" s="71"/>
      <c r="F167" s="71"/>
      <c r="G167" s="69"/>
    </row>
    <row r="168" spans="2:11" ht="30.75" customHeight="1">
      <c r="B168" s="64"/>
      <c r="C168" s="71"/>
      <c r="D168" s="71"/>
      <c r="E168" s="71"/>
      <c r="F168" s="71"/>
      <c r="G168" s="69"/>
    </row>
    <row r="169" spans="2:11" ht="30.75" customHeight="1">
      <c r="B169" s="64"/>
    </row>
    <row r="170" spans="2:11" ht="30.75" customHeight="1">
      <c r="B170" s="64"/>
      <c r="G170" s="21"/>
      <c r="I170" s="283"/>
    </row>
    <row r="171" spans="2:11" ht="15.75">
      <c r="B171" s="64"/>
      <c r="G171" s="21"/>
      <c r="I171" s="283"/>
    </row>
    <row r="174" spans="2:11">
      <c r="J174" s="283"/>
      <c r="K174" s="65"/>
    </row>
    <row r="175" spans="2:11">
      <c r="J175" s="283"/>
      <c r="K175" s="65"/>
    </row>
  </sheetData>
  <mergeCells count="90">
    <mergeCell ref="O49:O50"/>
    <mergeCell ref="O51:O52"/>
    <mergeCell ref="L119:L120"/>
    <mergeCell ref="D73:D74"/>
    <mergeCell ref="L148:L149"/>
    <mergeCell ref="I119:I120"/>
    <mergeCell ref="C65:D66"/>
    <mergeCell ref="E81:E82"/>
    <mergeCell ref="H148:H149"/>
    <mergeCell ref="G119:G120"/>
    <mergeCell ref="H119:H120"/>
    <mergeCell ref="D71:D72"/>
    <mergeCell ref="C81:D82"/>
    <mergeCell ref="G89:K89"/>
    <mergeCell ref="L89:O89"/>
    <mergeCell ref="C92:C93"/>
    <mergeCell ref="D92:D93"/>
    <mergeCell ref="E92:E93"/>
    <mergeCell ref="D108:E108"/>
    <mergeCell ref="D109:E109"/>
    <mergeCell ref="J174:J175"/>
    <mergeCell ref="J152:J153"/>
    <mergeCell ref="C75:C76"/>
    <mergeCell ref="D75:D76"/>
    <mergeCell ref="F65:H65"/>
    <mergeCell ref="D67:D68"/>
    <mergeCell ref="D69:D70"/>
    <mergeCell ref="C67:C70"/>
    <mergeCell ref="C71:C74"/>
    <mergeCell ref="G148:G149"/>
    <mergeCell ref="J137:J138"/>
    <mergeCell ref="I148:I149"/>
    <mergeCell ref="I170:I171"/>
    <mergeCell ref="J123:J124"/>
    <mergeCell ref="I133:I134"/>
    <mergeCell ref="D30:D31"/>
    <mergeCell ref="E30:E31"/>
    <mergeCell ref="E65:E66"/>
    <mergeCell ref="D32:D33"/>
    <mergeCell ref="E32:E33"/>
    <mergeCell ref="C37:G37"/>
    <mergeCell ref="C41:D41"/>
    <mergeCell ref="C28:C31"/>
    <mergeCell ref="C32:C33"/>
    <mergeCell ref="E41:G41"/>
    <mergeCell ref="D28:D29"/>
    <mergeCell ref="E28:E29"/>
    <mergeCell ref="F22:F23"/>
    <mergeCell ref="Q21:R22"/>
    <mergeCell ref="O22:O23"/>
    <mergeCell ref="M22:N22"/>
    <mergeCell ref="G21:K21"/>
    <mergeCell ref="L21:O21"/>
    <mergeCell ref="G22:G23"/>
    <mergeCell ref="H22:H23"/>
    <mergeCell ref="K22:K23"/>
    <mergeCell ref="L22:L23"/>
    <mergeCell ref="I22:J22"/>
    <mergeCell ref="Q89:R90"/>
    <mergeCell ref="C90:C91"/>
    <mergeCell ref="E90:E91"/>
    <mergeCell ref="F90:F91"/>
    <mergeCell ref="G90:G91"/>
    <mergeCell ref="H90:H91"/>
    <mergeCell ref="I90:J90"/>
    <mergeCell ref="K90:K91"/>
    <mergeCell ref="L90:L91"/>
    <mergeCell ref="M90:N90"/>
    <mergeCell ref="O90:O91"/>
    <mergeCell ref="Q13:R14"/>
    <mergeCell ref="C14:C15"/>
    <mergeCell ref="F14:F15"/>
    <mergeCell ref="G14:G15"/>
    <mergeCell ref="H14:H15"/>
    <mergeCell ref="I14:J14"/>
    <mergeCell ref="K14:K15"/>
    <mergeCell ref="L14:L15"/>
    <mergeCell ref="M14:N14"/>
    <mergeCell ref="O14:O15"/>
    <mergeCell ref="G13:K13"/>
    <mergeCell ref="L13:O13"/>
    <mergeCell ref="C16:C17"/>
    <mergeCell ref="D16:D17"/>
    <mergeCell ref="E16:E17"/>
    <mergeCell ref="C22:C23"/>
    <mergeCell ref="D26:D27"/>
    <mergeCell ref="E26:E27"/>
    <mergeCell ref="C24:C27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A6E4-2AB4-4B48-BD45-6A74EDCA57A8}">
  <dimension ref="B2:N130"/>
  <sheetViews>
    <sheetView showGridLines="0" zoomScale="60" zoomScaleNormal="60" workbookViewId="0">
      <selection activeCell="L42" sqref="L42"/>
    </sheetView>
  </sheetViews>
  <sheetFormatPr baseColWidth="10" defaultColWidth="11.42578125" defaultRowHeight="15"/>
  <cols>
    <col min="1" max="1" width="1.28515625" style="4" customWidth="1"/>
    <col min="2" max="2" width="1.5703125" style="4" customWidth="1"/>
    <col min="3" max="3" width="20.5703125" style="4" customWidth="1"/>
    <col min="4" max="4" width="12.7109375" style="4" customWidth="1"/>
    <col min="5" max="6" width="24.7109375" style="4" customWidth="1"/>
    <col min="7" max="7" width="22.5703125" style="4" customWidth="1"/>
    <col min="8" max="8" width="19.85546875" style="4" customWidth="1"/>
    <col min="9" max="10" width="24.7109375" style="4" customWidth="1"/>
    <col min="11" max="11" width="18.7109375" style="4" customWidth="1"/>
    <col min="12" max="12" width="23.28515625" style="4" customWidth="1"/>
    <col min="13" max="13" width="24.85546875" style="4" customWidth="1"/>
    <col min="14" max="14" width="26.140625" style="4" customWidth="1"/>
    <col min="15" max="15" width="28.5703125" style="4" customWidth="1"/>
    <col min="16" max="16" width="28.85546875" style="4" customWidth="1"/>
    <col min="17" max="17" width="23.85546875" style="4" customWidth="1"/>
    <col min="18" max="18" width="22.5703125" style="4" customWidth="1"/>
    <col min="19" max="253" width="11.42578125" style="4"/>
    <col min="254" max="255" width="1.28515625" style="4" customWidth="1"/>
    <col min="256" max="256" width="1.5703125" style="4" customWidth="1"/>
    <col min="257" max="257" width="20.5703125" style="4" customWidth="1"/>
    <col min="258" max="258" width="12.7109375" style="4" customWidth="1"/>
    <col min="259" max="259" width="23" style="4" customWidth="1"/>
    <col min="260" max="261" width="22.42578125" style="4" customWidth="1"/>
    <col min="262" max="262" width="23.140625" style="4" customWidth="1"/>
    <col min="263" max="263" width="22.85546875" style="4" customWidth="1"/>
    <col min="264" max="264" width="22.5703125" style="4" customWidth="1"/>
    <col min="265" max="265" width="19.85546875" style="4" customWidth="1"/>
    <col min="266" max="267" width="24.7109375" style="4" customWidth="1"/>
    <col min="268" max="268" width="23.28515625" style="4" customWidth="1"/>
    <col min="269" max="269" width="3.5703125" style="4" customWidth="1"/>
    <col min="270" max="270" width="26.140625" style="4" customWidth="1"/>
    <col min="271" max="271" width="28.5703125" style="4" customWidth="1"/>
    <col min="272" max="272" width="28.85546875" style="4" customWidth="1"/>
    <col min="273" max="273" width="12.7109375" style="4" customWidth="1"/>
    <col min="274" max="509" width="11.42578125" style="4"/>
    <col min="510" max="511" width="1.28515625" style="4" customWidth="1"/>
    <col min="512" max="512" width="1.5703125" style="4" customWidth="1"/>
    <col min="513" max="513" width="20.5703125" style="4" customWidth="1"/>
    <col min="514" max="514" width="12.7109375" style="4" customWidth="1"/>
    <col min="515" max="515" width="23" style="4" customWidth="1"/>
    <col min="516" max="517" width="22.42578125" style="4" customWidth="1"/>
    <col min="518" max="518" width="23.140625" style="4" customWidth="1"/>
    <col min="519" max="519" width="22.85546875" style="4" customWidth="1"/>
    <col min="520" max="520" width="22.5703125" style="4" customWidth="1"/>
    <col min="521" max="521" width="19.85546875" style="4" customWidth="1"/>
    <col min="522" max="523" width="24.7109375" style="4" customWidth="1"/>
    <col min="524" max="524" width="23.28515625" style="4" customWidth="1"/>
    <col min="525" max="525" width="3.5703125" style="4" customWidth="1"/>
    <col min="526" max="526" width="26.140625" style="4" customWidth="1"/>
    <col min="527" max="527" width="28.5703125" style="4" customWidth="1"/>
    <col min="528" max="528" width="28.85546875" style="4" customWidth="1"/>
    <col min="529" max="529" width="12.7109375" style="4" customWidth="1"/>
    <col min="530" max="765" width="11.42578125" style="4"/>
    <col min="766" max="767" width="1.28515625" style="4" customWidth="1"/>
    <col min="768" max="768" width="1.5703125" style="4" customWidth="1"/>
    <col min="769" max="769" width="20.5703125" style="4" customWidth="1"/>
    <col min="770" max="770" width="12.7109375" style="4" customWidth="1"/>
    <col min="771" max="771" width="23" style="4" customWidth="1"/>
    <col min="772" max="773" width="22.42578125" style="4" customWidth="1"/>
    <col min="774" max="774" width="23.140625" style="4" customWidth="1"/>
    <col min="775" max="775" width="22.85546875" style="4" customWidth="1"/>
    <col min="776" max="776" width="22.5703125" style="4" customWidth="1"/>
    <col min="777" max="777" width="19.85546875" style="4" customWidth="1"/>
    <col min="778" max="779" width="24.7109375" style="4" customWidth="1"/>
    <col min="780" max="780" width="23.28515625" style="4" customWidth="1"/>
    <col min="781" max="781" width="3.5703125" style="4" customWidth="1"/>
    <col min="782" max="782" width="26.140625" style="4" customWidth="1"/>
    <col min="783" max="783" width="28.5703125" style="4" customWidth="1"/>
    <col min="784" max="784" width="28.85546875" style="4" customWidth="1"/>
    <col min="785" max="785" width="12.7109375" style="4" customWidth="1"/>
    <col min="786" max="1021" width="11.42578125" style="4"/>
    <col min="1022" max="1023" width="1.28515625" style="4" customWidth="1"/>
    <col min="1024" max="1024" width="1.5703125" style="4" customWidth="1"/>
    <col min="1025" max="1025" width="20.5703125" style="4" customWidth="1"/>
    <col min="1026" max="1026" width="12.7109375" style="4" customWidth="1"/>
    <col min="1027" max="1027" width="23" style="4" customWidth="1"/>
    <col min="1028" max="1029" width="22.42578125" style="4" customWidth="1"/>
    <col min="1030" max="1030" width="23.140625" style="4" customWidth="1"/>
    <col min="1031" max="1031" width="22.85546875" style="4" customWidth="1"/>
    <col min="1032" max="1032" width="22.5703125" style="4" customWidth="1"/>
    <col min="1033" max="1033" width="19.85546875" style="4" customWidth="1"/>
    <col min="1034" max="1035" width="24.7109375" style="4" customWidth="1"/>
    <col min="1036" max="1036" width="23.28515625" style="4" customWidth="1"/>
    <col min="1037" max="1037" width="3.5703125" style="4" customWidth="1"/>
    <col min="1038" max="1038" width="26.140625" style="4" customWidth="1"/>
    <col min="1039" max="1039" width="28.5703125" style="4" customWidth="1"/>
    <col min="1040" max="1040" width="28.85546875" style="4" customWidth="1"/>
    <col min="1041" max="1041" width="12.7109375" style="4" customWidth="1"/>
    <col min="1042" max="1277" width="11.42578125" style="4"/>
    <col min="1278" max="1279" width="1.28515625" style="4" customWidth="1"/>
    <col min="1280" max="1280" width="1.5703125" style="4" customWidth="1"/>
    <col min="1281" max="1281" width="20.5703125" style="4" customWidth="1"/>
    <col min="1282" max="1282" width="12.7109375" style="4" customWidth="1"/>
    <col min="1283" max="1283" width="23" style="4" customWidth="1"/>
    <col min="1284" max="1285" width="22.42578125" style="4" customWidth="1"/>
    <col min="1286" max="1286" width="23.140625" style="4" customWidth="1"/>
    <col min="1287" max="1287" width="22.85546875" style="4" customWidth="1"/>
    <col min="1288" max="1288" width="22.5703125" style="4" customWidth="1"/>
    <col min="1289" max="1289" width="19.85546875" style="4" customWidth="1"/>
    <col min="1290" max="1291" width="24.7109375" style="4" customWidth="1"/>
    <col min="1292" max="1292" width="23.28515625" style="4" customWidth="1"/>
    <col min="1293" max="1293" width="3.5703125" style="4" customWidth="1"/>
    <col min="1294" max="1294" width="26.140625" style="4" customWidth="1"/>
    <col min="1295" max="1295" width="28.5703125" style="4" customWidth="1"/>
    <col min="1296" max="1296" width="28.85546875" style="4" customWidth="1"/>
    <col min="1297" max="1297" width="12.7109375" style="4" customWidth="1"/>
    <col min="1298" max="1533" width="11.42578125" style="4"/>
    <col min="1534" max="1535" width="1.28515625" style="4" customWidth="1"/>
    <col min="1536" max="1536" width="1.5703125" style="4" customWidth="1"/>
    <col min="1537" max="1537" width="20.5703125" style="4" customWidth="1"/>
    <col min="1538" max="1538" width="12.7109375" style="4" customWidth="1"/>
    <col min="1539" max="1539" width="23" style="4" customWidth="1"/>
    <col min="1540" max="1541" width="22.42578125" style="4" customWidth="1"/>
    <col min="1542" max="1542" width="23.140625" style="4" customWidth="1"/>
    <col min="1543" max="1543" width="22.85546875" style="4" customWidth="1"/>
    <col min="1544" max="1544" width="22.5703125" style="4" customWidth="1"/>
    <col min="1545" max="1545" width="19.85546875" style="4" customWidth="1"/>
    <col min="1546" max="1547" width="24.7109375" style="4" customWidth="1"/>
    <col min="1548" max="1548" width="23.28515625" style="4" customWidth="1"/>
    <col min="1549" max="1549" width="3.5703125" style="4" customWidth="1"/>
    <col min="1550" max="1550" width="26.140625" style="4" customWidth="1"/>
    <col min="1551" max="1551" width="28.5703125" style="4" customWidth="1"/>
    <col min="1552" max="1552" width="28.85546875" style="4" customWidth="1"/>
    <col min="1553" max="1553" width="12.7109375" style="4" customWidth="1"/>
    <col min="1554" max="1789" width="11.42578125" style="4"/>
    <col min="1790" max="1791" width="1.28515625" style="4" customWidth="1"/>
    <col min="1792" max="1792" width="1.5703125" style="4" customWidth="1"/>
    <col min="1793" max="1793" width="20.5703125" style="4" customWidth="1"/>
    <col min="1794" max="1794" width="12.7109375" style="4" customWidth="1"/>
    <col min="1795" max="1795" width="23" style="4" customWidth="1"/>
    <col min="1796" max="1797" width="22.42578125" style="4" customWidth="1"/>
    <col min="1798" max="1798" width="23.140625" style="4" customWidth="1"/>
    <col min="1799" max="1799" width="22.85546875" style="4" customWidth="1"/>
    <col min="1800" max="1800" width="22.5703125" style="4" customWidth="1"/>
    <col min="1801" max="1801" width="19.85546875" style="4" customWidth="1"/>
    <col min="1802" max="1803" width="24.7109375" style="4" customWidth="1"/>
    <col min="1804" max="1804" width="23.28515625" style="4" customWidth="1"/>
    <col min="1805" max="1805" width="3.5703125" style="4" customWidth="1"/>
    <col min="1806" max="1806" width="26.140625" style="4" customWidth="1"/>
    <col min="1807" max="1807" width="28.5703125" style="4" customWidth="1"/>
    <col min="1808" max="1808" width="28.85546875" style="4" customWidth="1"/>
    <col min="1809" max="1809" width="12.7109375" style="4" customWidth="1"/>
    <col min="1810" max="2045" width="11.42578125" style="4"/>
    <col min="2046" max="2047" width="1.28515625" style="4" customWidth="1"/>
    <col min="2048" max="2048" width="1.5703125" style="4" customWidth="1"/>
    <col min="2049" max="2049" width="20.5703125" style="4" customWidth="1"/>
    <col min="2050" max="2050" width="12.7109375" style="4" customWidth="1"/>
    <col min="2051" max="2051" width="23" style="4" customWidth="1"/>
    <col min="2052" max="2053" width="22.42578125" style="4" customWidth="1"/>
    <col min="2054" max="2054" width="23.140625" style="4" customWidth="1"/>
    <col min="2055" max="2055" width="22.85546875" style="4" customWidth="1"/>
    <col min="2056" max="2056" width="22.5703125" style="4" customWidth="1"/>
    <col min="2057" max="2057" width="19.85546875" style="4" customWidth="1"/>
    <col min="2058" max="2059" width="24.7109375" style="4" customWidth="1"/>
    <col min="2060" max="2060" width="23.28515625" style="4" customWidth="1"/>
    <col min="2061" max="2061" width="3.5703125" style="4" customWidth="1"/>
    <col min="2062" max="2062" width="26.140625" style="4" customWidth="1"/>
    <col min="2063" max="2063" width="28.5703125" style="4" customWidth="1"/>
    <col min="2064" max="2064" width="28.85546875" style="4" customWidth="1"/>
    <col min="2065" max="2065" width="12.7109375" style="4" customWidth="1"/>
    <col min="2066" max="2301" width="11.42578125" style="4"/>
    <col min="2302" max="2303" width="1.28515625" style="4" customWidth="1"/>
    <col min="2304" max="2304" width="1.5703125" style="4" customWidth="1"/>
    <col min="2305" max="2305" width="20.5703125" style="4" customWidth="1"/>
    <col min="2306" max="2306" width="12.7109375" style="4" customWidth="1"/>
    <col min="2307" max="2307" width="23" style="4" customWidth="1"/>
    <col min="2308" max="2309" width="22.42578125" style="4" customWidth="1"/>
    <col min="2310" max="2310" width="23.140625" style="4" customWidth="1"/>
    <col min="2311" max="2311" width="22.85546875" style="4" customWidth="1"/>
    <col min="2312" max="2312" width="22.5703125" style="4" customWidth="1"/>
    <col min="2313" max="2313" width="19.85546875" style="4" customWidth="1"/>
    <col min="2314" max="2315" width="24.7109375" style="4" customWidth="1"/>
    <col min="2316" max="2316" width="23.28515625" style="4" customWidth="1"/>
    <col min="2317" max="2317" width="3.5703125" style="4" customWidth="1"/>
    <col min="2318" max="2318" width="26.140625" style="4" customWidth="1"/>
    <col min="2319" max="2319" width="28.5703125" style="4" customWidth="1"/>
    <col min="2320" max="2320" width="28.85546875" style="4" customWidth="1"/>
    <col min="2321" max="2321" width="12.7109375" style="4" customWidth="1"/>
    <col min="2322" max="2557" width="11.42578125" style="4"/>
    <col min="2558" max="2559" width="1.28515625" style="4" customWidth="1"/>
    <col min="2560" max="2560" width="1.5703125" style="4" customWidth="1"/>
    <col min="2561" max="2561" width="20.5703125" style="4" customWidth="1"/>
    <col min="2562" max="2562" width="12.7109375" style="4" customWidth="1"/>
    <col min="2563" max="2563" width="23" style="4" customWidth="1"/>
    <col min="2564" max="2565" width="22.42578125" style="4" customWidth="1"/>
    <col min="2566" max="2566" width="23.140625" style="4" customWidth="1"/>
    <col min="2567" max="2567" width="22.85546875" style="4" customWidth="1"/>
    <col min="2568" max="2568" width="22.5703125" style="4" customWidth="1"/>
    <col min="2569" max="2569" width="19.85546875" style="4" customWidth="1"/>
    <col min="2570" max="2571" width="24.7109375" style="4" customWidth="1"/>
    <col min="2572" max="2572" width="23.28515625" style="4" customWidth="1"/>
    <col min="2573" max="2573" width="3.5703125" style="4" customWidth="1"/>
    <col min="2574" max="2574" width="26.140625" style="4" customWidth="1"/>
    <col min="2575" max="2575" width="28.5703125" style="4" customWidth="1"/>
    <col min="2576" max="2576" width="28.85546875" style="4" customWidth="1"/>
    <col min="2577" max="2577" width="12.7109375" style="4" customWidth="1"/>
    <col min="2578" max="2813" width="11.42578125" style="4"/>
    <col min="2814" max="2815" width="1.28515625" style="4" customWidth="1"/>
    <col min="2816" max="2816" width="1.5703125" style="4" customWidth="1"/>
    <col min="2817" max="2817" width="20.5703125" style="4" customWidth="1"/>
    <col min="2818" max="2818" width="12.7109375" style="4" customWidth="1"/>
    <col min="2819" max="2819" width="23" style="4" customWidth="1"/>
    <col min="2820" max="2821" width="22.42578125" style="4" customWidth="1"/>
    <col min="2822" max="2822" width="23.140625" style="4" customWidth="1"/>
    <col min="2823" max="2823" width="22.85546875" style="4" customWidth="1"/>
    <col min="2824" max="2824" width="22.5703125" style="4" customWidth="1"/>
    <col min="2825" max="2825" width="19.85546875" style="4" customWidth="1"/>
    <col min="2826" max="2827" width="24.7109375" style="4" customWidth="1"/>
    <col min="2828" max="2828" width="23.28515625" style="4" customWidth="1"/>
    <col min="2829" max="2829" width="3.5703125" style="4" customWidth="1"/>
    <col min="2830" max="2830" width="26.140625" style="4" customWidth="1"/>
    <col min="2831" max="2831" width="28.5703125" style="4" customWidth="1"/>
    <col min="2832" max="2832" width="28.85546875" style="4" customWidth="1"/>
    <col min="2833" max="2833" width="12.7109375" style="4" customWidth="1"/>
    <col min="2834" max="3069" width="11.42578125" style="4"/>
    <col min="3070" max="3071" width="1.28515625" style="4" customWidth="1"/>
    <col min="3072" max="3072" width="1.5703125" style="4" customWidth="1"/>
    <col min="3073" max="3073" width="20.5703125" style="4" customWidth="1"/>
    <col min="3074" max="3074" width="12.7109375" style="4" customWidth="1"/>
    <col min="3075" max="3075" width="23" style="4" customWidth="1"/>
    <col min="3076" max="3077" width="22.42578125" style="4" customWidth="1"/>
    <col min="3078" max="3078" width="23.140625" style="4" customWidth="1"/>
    <col min="3079" max="3079" width="22.85546875" style="4" customWidth="1"/>
    <col min="3080" max="3080" width="22.5703125" style="4" customWidth="1"/>
    <col min="3081" max="3081" width="19.85546875" style="4" customWidth="1"/>
    <col min="3082" max="3083" width="24.7109375" style="4" customWidth="1"/>
    <col min="3084" max="3084" width="23.28515625" style="4" customWidth="1"/>
    <col min="3085" max="3085" width="3.5703125" style="4" customWidth="1"/>
    <col min="3086" max="3086" width="26.140625" style="4" customWidth="1"/>
    <col min="3087" max="3087" width="28.5703125" style="4" customWidth="1"/>
    <col min="3088" max="3088" width="28.85546875" style="4" customWidth="1"/>
    <col min="3089" max="3089" width="12.7109375" style="4" customWidth="1"/>
    <col min="3090" max="3325" width="11.42578125" style="4"/>
    <col min="3326" max="3327" width="1.28515625" style="4" customWidth="1"/>
    <col min="3328" max="3328" width="1.5703125" style="4" customWidth="1"/>
    <col min="3329" max="3329" width="20.5703125" style="4" customWidth="1"/>
    <col min="3330" max="3330" width="12.7109375" style="4" customWidth="1"/>
    <col min="3331" max="3331" width="23" style="4" customWidth="1"/>
    <col min="3332" max="3333" width="22.42578125" style="4" customWidth="1"/>
    <col min="3334" max="3334" width="23.140625" style="4" customWidth="1"/>
    <col min="3335" max="3335" width="22.85546875" style="4" customWidth="1"/>
    <col min="3336" max="3336" width="22.5703125" style="4" customWidth="1"/>
    <col min="3337" max="3337" width="19.85546875" style="4" customWidth="1"/>
    <col min="3338" max="3339" width="24.7109375" style="4" customWidth="1"/>
    <col min="3340" max="3340" width="23.28515625" style="4" customWidth="1"/>
    <col min="3341" max="3341" width="3.5703125" style="4" customWidth="1"/>
    <col min="3342" max="3342" width="26.140625" style="4" customWidth="1"/>
    <col min="3343" max="3343" width="28.5703125" style="4" customWidth="1"/>
    <col min="3344" max="3344" width="28.85546875" style="4" customWidth="1"/>
    <col min="3345" max="3345" width="12.7109375" style="4" customWidth="1"/>
    <col min="3346" max="3581" width="11.42578125" style="4"/>
    <col min="3582" max="3583" width="1.28515625" style="4" customWidth="1"/>
    <col min="3584" max="3584" width="1.5703125" style="4" customWidth="1"/>
    <col min="3585" max="3585" width="20.5703125" style="4" customWidth="1"/>
    <col min="3586" max="3586" width="12.7109375" style="4" customWidth="1"/>
    <col min="3587" max="3587" width="23" style="4" customWidth="1"/>
    <col min="3588" max="3589" width="22.42578125" style="4" customWidth="1"/>
    <col min="3590" max="3590" width="23.140625" style="4" customWidth="1"/>
    <col min="3591" max="3591" width="22.85546875" style="4" customWidth="1"/>
    <col min="3592" max="3592" width="22.5703125" style="4" customWidth="1"/>
    <col min="3593" max="3593" width="19.85546875" style="4" customWidth="1"/>
    <col min="3594" max="3595" width="24.7109375" style="4" customWidth="1"/>
    <col min="3596" max="3596" width="23.28515625" style="4" customWidth="1"/>
    <col min="3597" max="3597" width="3.5703125" style="4" customWidth="1"/>
    <col min="3598" max="3598" width="26.140625" style="4" customWidth="1"/>
    <col min="3599" max="3599" width="28.5703125" style="4" customWidth="1"/>
    <col min="3600" max="3600" width="28.85546875" style="4" customWidth="1"/>
    <col min="3601" max="3601" width="12.7109375" style="4" customWidth="1"/>
    <col min="3602" max="3837" width="11.42578125" style="4"/>
    <col min="3838" max="3839" width="1.28515625" style="4" customWidth="1"/>
    <col min="3840" max="3840" width="1.5703125" style="4" customWidth="1"/>
    <col min="3841" max="3841" width="20.5703125" style="4" customWidth="1"/>
    <col min="3842" max="3842" width="12.7109375" style="4" customWidth="1"/>
    <col min="3843" max="3843" width="23" style="4" customWidth="1"/>
    <col min="3844" max="3845" width="22.42578125" style="4" customWidth="1"/>
    <col min="3846" max="3846" width="23.140625" style="4" customWidth="1"/>
    <col min="3847" max="3847" width="22.85546875" style="4" customWidth="1"/>
    <col min="3848" max="3848" width="22.5703125" style="4" customWidth="1"/>
    <col min="3849" max="3849" width="19.85546875" style="4" customWidth="1"/>
    <col min="3850" max="3851" width="24.7109375" style="4" customWidth="1"/>
    <col min="3852" max="3852" width="23.28515625" style="4" customWidth="1"/>
    <col min="3853" max="3853" width="3.5703125" style="4" customWidth="1"/>
    <col min="3854" max="3854" width="26.140625" style="4" customWidth="1"/>
    <col min="3855" max="3855" width="28.5703125" style="4" customWidth="1"/>
    <col min="3856" max="3856" width="28.85546875" style="4" customWidth="1"/>
    <col min="3857" max="3857" width="12.7109375" style="4" customWidth="1"/>
    <col min="3858" max="4093" width="11.42578125" style="4"/>
    <col min="4094" max="4095" width="1.28515625" style="4" customWidth="1"/>
    <col min="4096" max="4096" width="1.5703125" style="4" customWidth="1"/>
    <col min="4097" max="4097" width="20.5703125" style="4" customWidth="1"/>
    <col min="4098" max="4098" width="12.7109375" style="4" customWidth="1"/>
    <col min="4099" max="4099" width="23" style="4" customWidth="1"/>
    <col min="4100" max="4101" width="22.42578125" style="4" customWidth="1"/>
    <col min="4102" max="4102" width="23.140625" style="4" customWidth="1"/>
    <col min="4103" max="4103" width="22.85546875" style="4" customWidth="1"/>
    <col min="4104" max="4104" width="22.5703125" style="4" customWidth="1"/>
    <col min="4105" max="4105" width="19.85546875" style="4" customWidth="1"/>
    <col min="4106" max="4107" width="24.7109375" style="4" customWidth="1"/>
    <col min="4108" max="4108" width="23.28515625" style="4" customWidth="1"/>
    <col min="4109" max="4109" width="3.5703125" style="4" customWidth="1"/>
    <col min="4110" max="4110" width="26.140625" style="4" customWidth="1"/>
    <col min="4111" max="4111" width="28.5703125" style="4" customWidth="1"/>
    <col min="4112" max="4112" width="28.85546875" style="4" customWidth="1"/>
    <col min="4113" max="4113" width="12.7109375" style="4" customWidth="1"/>
    <col min="4114" max="4349" width="11.42578125" style="4"/>
    <col min="4350" max="4351" width="1.28515625" style="4" customWidth="1"/>
    <col min="4352" max="4352" width="1.5703125" style="4" customWidth="1"/>
    <col min="4353" max="4353" width="20.5703125" style="4" customWidth="1"/>
    <col min="4354" max="4354" width="12.7109375" style="4" customWidth="1"/>
    <col min="4355" max="4355" width="23" style="4" customWidth="1"/>
    <col min="4356" max="4357" width="22.42578125" style="4" customWidth="1"/>
    <col min="4358" max="4358" width="23.140625" style="4" customWidth="1"/>
    <col min="4359" max="4359" width="22.85546875" style="4" customWidth="1"/>
    <col min="4360" max="4360" width="22.5703125" style="4" customWidth="1"/>
    <col min="4361" max="4361" width="19.85546875" style="4" customWidth="1"/>
    <col min="4362" max="4363" width="24.7109375" style="4" customWidth="1"/>
    <col min="4364" max="4364" width="23.28515625" style="4" customWidth="1"/>
    <col min="4365" max="4365" width="3.5703125" style="4" customWidth="1"/>
    <col min="4366" max="4366" width="26.140625" style="4" customWidth="1"/>
    <col min="4367" max="4367" width="28.5703125" style="4" customWidth="1"/>
    <col min="4368" max="4368" width="28.85546875" style="4" customWidth="1"/>
    <col min="4369" max="4369" width="12.7109375" style="4" customWidth="1"/>
    <col min="4370" max="4605" width="11.42578125" style="4"/>
    <col min="4606" max="4607" width="1.28515625" style="4" customWidth="1"/>
    <col min="4608" max="4608" width="1.5703125" style="4" customWidth="1"/>
    <col min="4609" max="4609" width="20.5703125" style="4" customWidth="1"/>
    <col min="4610" max="4610" width="12.7109375" style="4" customWidth="1"/>
    <col min="4611" max="4611" width="23" style="4" customWidth="1"/>
    <col min="4612" max="4613" width="22.42578125" style="4" customWidth="1"/>
    <col min="4614" max="4614" width="23.140625" style="4" customWidth="1"/>
    <col min="4615" max="4615" width="22.85546875" style="4" customWidth="1"/>
    <col min="4616" max="4616" width="22.5703125" style="4" customWidth="1"/>
    <col min="4617" max="4617" width="19.85546875" style="4" customWidth="1"/>
    <col min="4618" max="4619" width="24.7109375" style="4" customWidth="1"/>
    <col min="4620" max="4620" width="23.28515625" style="4" customWidth="1"/>
    <col min="4621" max="4621" width="3.5703125" style="4" customWidth="1"/>
    <col min="4622" max="4622" width="26.140625" style="4" customWidth="1"/>
    <col min="4623" max="4623" width="28.5703125" style="4" customWidth="1"/>
    <col min="4624" max="4624" width="28.85546875" style="4" customWidth="1"/>
    <col min="4625" max="4625" width="12.7109375" style="4" customWidth="1"/>
    <col min="4626" max="4861" width="11.42578125" style="4"/>
    <col min="4862" max="4863" width="1.28515625" style="4" customWidth="1"/>
    <col min="4864" max="4864" width="1.5703125" style="4" customWidth="1"/>
    <col min="4865" max="4865" width="20.5703125" style="4" customWidth="1"/>
    <col min="4866" max="4866" width="12.7109375" style="4" customWidth="1"/>
    <col min="4867" max="4867" width="23" style="4" customWidth="1"/>
    <col min="4868" max="4869" width="22.42578125" style="4" customWidth="1"/>
    <col min="4870" max="4870" width="23.140625" style="4" customWidth="1"/>
    <col min="4871" max="4871" width="22.85546875" style="4" customWidth="1"/>
    <col min="4872" max="4872" width="22.5703125" style="4" customWidth="1"/>
    <col min="4873" max="4873" width="19.85546875" style="4" customWidth="1"/>
    <col min="4874" max="4875" width="24.7109375" style="4" customWidth="1"/>
    <col min="4876" max="4876" width="23.28515625" style="4" customWidth="1"/>
    <col min="4877" max="4877" width="3.5703125" style="4" customWidth="1"/>
    <col min="4878" max="4878" width="26.140625" style="4" customWidth="1"/>
    <col min="4879" max="4879" width="28.5703125" style="4" customWidth="1"/>
    <col min="4880" max="4880" width="28.85546875" style="4" customWidth="1"/>
    <col min="4881" max="4881" width="12.7109375" style="4" customWidth="1"/>
    <col min="4882" max="5117" width="11.42578125" style="4"/>
    <col min="5118" max="5119" width="1.28515625" style="4" customWidth="1"/>
    <col min="5120" max="5120" width="1.5703125" style="4" customWidth="1"/>
    <col min="5121" max="5121" width="20.5703125" style="4" customWidth="1"/>
    <col min="5122" max="5122" width="12.7109375" style="4" customWidth="1"/>
    <col min="5123" max="5123" width="23" style="4" customWidth="1"/>
    <col min="5124" max="5125" width="22.42578125" style="4" customWidth="1"/>
    <col min="5126" max="5126" width="23.140625" style="4" customWidth="1"/>
    <col min="5127" max="5127" width="22.85546875" style="4" customWidth="1"/>
    <col min="5128" max="5128" width="22.5703125" style="4" customWidth="1"/>
    <col min="5129" max="5129" width="19.85546875" style="4" customWidth="1"/>
    <col min="5130" max="5131" width="24.7109375" style="4" customWidth="1"/>
    <col min="5132" max="5132" width="23.28515625" style="4" customWidth="1"/>
    <col min="5133" max="5133" width="3.5703125" style="4" customWidth="1"/>
    <col min="5134" max="5134" width="26.140625" style="4" customWidth="1"/>
    <col min="5135" max="5135" width="28.5703125" style="4" customWidth="1"/>
    <col min="5136" max="5136" width="28.85546875" style="4" customWidth="1"/>
    <col min="5137" max="5137" width="12.7109375" style="4" customWidth="1"/>
    <col min="5138" max="5373" width="11.42578125" style="4"/>
    <col min="5374" max="5375" width="1.28515625" style="4" customWidth="1"/>
    <col min="5376" max="5376" width="1.5703125" style="4" customWidth="1"/>
    <col min="5377" max="5377" width="20.5703125" style="4" customWidth="1"/>
    <col min="5378" max="5378" width="12.7109375" style="4" customWidth="1"/>
    <col min="5379" max="5379" width="23" style="4" customWidth="1"/>
    <col min="5380" max="5381" width="22.42578125" style="4" customWidth="1"/>
    <col min="5382" max="5382" width="23.140625" style="4" customWidth="1"/>
    <col min="5383" max="5383" width="22.85546875" style="4" customWidth="1"/>
    <col min="5384" max="5384" width="22.5703125" style="4" customWidth="1"/>
    <col min="5385" max="5385" width="19.85546875" style="4" customWidth="1"/>
    <col min="5386" max="5387" width="24.7109375" style="4" customWidth="1"/>
    <col min="5388" max="5388" width="23.28515625" style="4" customWidth="1"/>
    <col min="5389" max="5389" width="3.5703125" style="4" customWidth="1"/>
    <col min="5390" max="5390" width="26.140625" style="4" customWidth="1"/>
    <col min="5391" max="5391" width="28.5703125" style="4" customWidth="1"/>
    <col min="5392" max="5392" width="28.85546875" style="4" customWidth="1"/>
    <col min="5393" max="5393" width="12.7109375" style="4" customWidth="1"/>
    <col min="5394" max="5629" width="11.42578125" style="4"/>
    <col min="5630" max="5631" width="1.28515625" style="4" customWidth="1"/>
    <col min="5632" max="5632" width="1.5703125" style="4" customWidth="1"/>
    <col min="5633" max="5633" width="20.5703125" style="4" customWidth="1"/>
    <col min="5634" max="5634" width="12.7109375" style="4" customWidth="1"/>
    <col min="5635" max="5635" width="23" style="4" customWidth="1"/>
    <col min="5636" max="5637" width="22.42578125" style="4" customWidth="1"/>
    <col min="5638" max="5638" width="23.140625" style="4" customWidth="1"/>
    <col min="5639" max="5639" width="22.85546875" style="4" customWidth="1"/>
    <col min="5640" max="5640" width="22.5703125" style="4" customWidth="1"/>
    <col min="5641" max="5641" width="19.85546875" style="4" customWidth="1"/>
    <col min="5642" max="5643" width="24.7109375" style="4" customWidth="1"/>
    <col min="5644" max="5644" width="23.28515625" style="4" customWidth="1"/>
    <col min="5645" max="5645" width="3.5703125" style="4" customWidth="1"/>
    <col min="5646" max="5646" width="26.140625" style="4" customWidth="1"/>
    <col min="5647" max="5647" width="28.5703125" style="4" customWidth="1"/>
    <col min="5648" max="5648" width="28.85546875" style="4" customWidth="1"/>
    <col min="5649" max="5649" width="12.7109375" style="4" customWidth="1"/>
    <col min="5650" max="5885" width="11.42578125" style="4"/>
    <col min="5886" max="5887" width="1.28515625" style="4" customWidth="1"/>
    <col min="5888" max="5888" width="1.5703125" style="4" customWidth="1"/>
    <col min="5889" max="5889" width="20.5703125" style="4" customWidth="1"/>
    <col min="5890" max="5890" width="12.7109375" style="4" customWidth="1"/>
    <col min="5891" max="5891" width="23" style="4" customWidth="1"/>
    <col min="5892" max="5893" width="22.42578125" style="4" customWidth="1"/>
    <col min="5894" max="5894" width="23.140625" style="4" customWidth="1"/>
    <col min="5895" max="5895" width="22.85546875" style="4" customWidth="1"/>
    <col min="5896" max="5896" width="22.5703125" style="4" customWidth="1"/>
    <col min="5897" max="5897" width="19.85546875" style="4" customWidth="1"/>
    <col min="5898" max="5899" width="24.7109375" style="4" customWidth="1"/>
    <col min="5900" max="5900" width="23.28515625" style="4" customWidth="1"/>
    <col min="5901" max="5901" width="3.5703125" style="4" customWidth="1"/>
    <col min="5902" max="5902" width="26.140625" style="4" customWidth="1"/>
    <col min="5903" max="5903" width="28.5703125" style="4" customWidth="1"/>
    <col min="5904" max="5904" width="28.85546875" style="4" customWidth="1"/>
    <col min="5905" max="5905" width="12.7109375" style="4" customWidth="1"/>
    <col min="5906" max="6141" width="11.42578125" style="4"/>
    <col min="6142" max="6143" width="1.28515625" style="4" customWidth="1"/>
    <col min="6144" max="6144" width="1.5703125" style="4" customWidth="1"/>
    <col min="6145" max="6145" width="20.5703125" style="4" customWidth="1"/>
    <col min="6146" max="6146" width="12.7109375" style="4" customWidth="1"/>
    <col min="6147" max="6147" width="23" style="4" customWidth="1"/>
    <col min="6148" max="6149" width="22.42578125" style="4" customWidth="1"/>
    <col min="6150" max="6150" width="23.140625" style="4" customWidth="1"/>
    <col min="6151" max="6151" width="22.85546875" style="4" customWidth="1"/>
    <col min="6152" max="6152" width="22.5703125" style="4" customWidth="1"/>
    <col min="6153" max="6153" width="19.85546875" style="4" customWidth="1"/>
    <col min="6154" max="6155" width="24.7109375" style="4" customWidth="1"/>
    <col min="6156" max="6156" width="23.28515625" style="4" customWidth="1"/>
    <col min="6157" max="6157" width="3.5703125" style="4" customWidth="1"/>
    <col min="6158" max="6158" width="26.140625" style="4" customWidth="1"/>
    <col min="6159" max="6159" width="28.5703125" style="4" customWidth="1"/>
    <col min="6160" max="6160" width="28.85546875" style="4" customWidth="1"/>
    <col min="6161" max="6161" width="12.7109375" style="4" customWidth="1"/>
    <col min="6162" max="6397" width="11.42578125" style="4"/>
    <col min="6398" max="6399" width="1.28515625" style="4" customWidth="1"/>
    <col min="6400" max="6400" width="1.5703125" style="4" customWidth="1"/>
    <col min="6401" max="6401" width="20.5703125" style="4" customWidth="1"/>
    <col min="6402" max="6402" width="12.7109375" style="4" customWidth="1"/>
    <col min="6403" max="6403" width="23" style="4" customWidth="1"/>
    <col min="6404" max="6405" width="22.42578125" style="4" customWidth="1"/>
    <col min="6406" max="6406" width="23.140625" style="4" customWidth="1"/>
    <col min="6407" max="6407" width="22.85546875" style="4" customWidth="1"/>
    <col min="6408" max="6408" width="22.5703125" style="4" customWidth="1"/>
    <col min="6409" max="6409" width="19.85546875" style="4" customWidth="1"/>
    <col min="6410" max="6411" width="24.7109375" style="4" customWidth="1"/>
    <col min="6412" max="6412" width="23.28515625" style="4" customWidth="1"/>
    <col min="6413" max="6413" width="3.5703125" style="4" customWidth="1"/>
    <col min="6414" max="6414" width="26.140625" style="4" customWidth="1"/>
    <col min="6415" max="6415" width="28.5703125" style="4" customWidth="1"/>
    <col min="6416" max="6416" width="28.85546875" style="4" customWidth="1"/>
    <col min="6417" max="6417" width="12.7109375" style="4" customWidth="1"/>
    <col min="6418" max="6653" width="11.42578125" style="4"/>
    <col min="6654" max="6655" width="1.28515625" style="4" customWidth="1"/>
    <col min="6656" max="6656" width="1.5703125" style="4" customWidth="1"/>
    <col min="6657" max="6657" width="20.5703125" style="4" customWidth="1"/>
    <col min="6658" max="6658" width="12.7109375" style="4" customWidth="1"/>
    <col min="6659" max="6659" width="23" style="4" customWidth="1"/>
    <col min="6660" max="6661" width="22.42578125" style="4" customWidth="1"/>
    <col min="6662" max="6662" width="23.140625" style="4" customWidth="1"/>
    <col min="6663" max="6663" width="22.85546875" style="4" customWidth="1"/>
    <col min="6664" max="6664" width="22.5703125" style="4" customWidth="1"/>
    <col min="6665" max="6665" width="19.85546875" style="4" customWidth="1"/>
    <col min="6666" max="6667" width="24.7109375" style="4" customWidth="1"/>
    <col min="6668" max="6668" width="23.28515625" style="4" customWidth="1"/>
    <col min="6669" max="6669" width="3.5703125" style="4" customWidth="1"/>
    <col min="6670" max="6670" width="26.140625" style="4" customWidth="1"/>
    <col min="6671" max="6671" width="28.5703125" style="4" customWidth="1"/>
    <col min="6672" max="6672" width="28.85546875" style="4" customWidth="1"/>
    <col min="6673" max="6673" width="12.7109375" style="4" customWidth="1"/>
    <col min="6674" max="6909" width="11.42578125" style="4"/>
    <col min="6910" max="6911" width="1.28515625" style="4" customWidth="1"/>
    <col min="6912" max="6912" width="1.5703125" style="4" customWidth="1"/>
    <col min="6913" max="6913" width="20.5703125" style="4" customWidth="1"/>
    <col min="6914" max="6914" width="12.7109375" style="4" customWidth="1"/>
    <col min="6915" max="6915" width="23" style="4" customWidth="1"/>
    <col min="6916" max="6917" width="22.42578125" style="4" customWidth="1"/>
    <col min="6918" max="6918" width="23.140625" style="4" customWidth="1"/>
    <col min="6919" max="6919" width="22.85546875" style="4" customWidth="1"/>
    <col min="6920" max="6920" width="22.5703125" style="4" customWidth="1"/>
    <col min="6921" max="6921" width="19.85546875" style="4" customWidth="1"/>
    <col min="6922" max="6923" width="24.7109375" style="4" customWidth="1"/>
    <col min="6924" max="6924" width="23.28515625" style="4" customWidth="1"/>
    <col min="6925" max="6925" width="3.5703125" style="4" customWidth="1"/>
    <col min="6926" max="6926" width="26.140625" style="4" customWidth="1"/>
    <col min="6927" max="6927" width="28.5703125" style="4" customWidth="1"/>
    <col min="6928" max="6928" width="28.85546875" style="4" customWidth="1"/>
    <col min="6929" max="6929" width="12.7109375" style="4" customWidth="1"/>
    <col min="6930" max="7165" width="11.42578125" style="4"/>
    <col min="7166" max="7167" width="1.28515625" style="4" customWidth="1"/>
    <col min="7168" max="7168" width="1.5703125" style="4" customWidth="1"/>
    <col min="7169" max="7169" width="20.5703125" style="4" customWidth="1"/>
    <col min="7170" max="7170" width="12.7109375" style="4" customWidth="1"/>
    <col min="7171" max="7171" width="23" style="4" customWidth="1"/>
    <col min="7172" max="7173" width="22.42578125" style="4" customWidth="1"/>
    <col min="7174" max="7174" width="23.140625" style="4" customWidth="1"/>
    <col min="7175" max="7175" width="22.85546875" style="4" customWidth="1"/>
    <col min="7176" max="7176" width="22.5703125" style="4" customWidth="1"/>
    <col min="7177" max="7177" width="19.85546875" style="4" customWidth="1"/>
    <col min="7178" max="7179" width="24.7109375" style="4" customWidth="1"/>
    <col min="7180" max="7180" width="23.28515625" style="4" customWidth="1"/>
    <col min="7181" max="7181" width="3.5703125" style="4" customWidth="1"/>
    <col min="7182" max="7182" width="26.140625" style="4" customWidth="1"/>
    <col min="7183" max="7183" width="28.5703125" style="4" customWidth="1"/>
    <col min="7184" max="7184" width="28.85546875" style="4" customWidth="1"/>
    <col min="7185" max="7185" width="12.7109375" style="4" customWidth="1"/>
    <col min="7186" max="7421" width="11.42578125" style="4"/>
    <col min="7422" max="7423" width="1.28515625" style="4" customWidth="1"/>
    <col min="7424" max="7424" width="1.5703125" style="4" customWidth="1"/>
    <col min="7425" max="7425" width="20.5703125" style="4" customWidth="1"/>
    <col min="7426" max="7426" width="12.7109375" style="4" customWidth="1"/>
    <col min="7427" max="7427" width="23" style="4" customWidth="1"/>
    <col min="7428" max="7429" width="22.42578125" style="4" customWidth="1"/>
    <col min="7430" max="7430" width="23.140625" style="4" customWidth="1"/>
    <col min="7431" max="7431" width="22.85546875" style="4" customWidth="1"/>
    <col min="7432" max="7432" width="22.5703125" style="4" customWidth="1"/>
    <col min="7433" max="7433" width="19.85546875" style="4" customWidth="1"/>
    <col min="7434" max="7435" width="24.7109375" style="4" customWidth="1"/>
    <col min="7436" max="7436" width="23.28515625" style="4" customWidth="1"/>
    <col min="7437" max="7437" width="3.5703125" style="4" customWidth="1"/>
    <col min="7438" max="7438" width="26.140625" style="4" customWidth="1"/>
    <col min="7439" max="7439" width="28.5703125" style="4" customWidth="1"/>
    <col min="7440" max="7440" width="28.85546875" style="4" customWidth="1"/>
    <col min="7441" max="7441" width="12.7109375" style="4" customWidth="1"/>
    <col min="7442" max="7677" width="11.42578125" style="4"/>
    <col min="7678" max="7679" width="1.28515625" style="4" customWidth="1"/>
    <col min="7680" max="7680" width="1.5703125" style="4" customWidth="1"/>
    <col min="7681" max="7681" width="20.5703125" style="4" customWidth="1"/>
    <col min="7682" max="7682" width="12.7109375" style="4" customWidth="1"/>
    <col min="7683" max="7683" width="23" style="4" customWidth="1"/>
    <col min="7684" max="7685" width="22.42578125" style="4" customWidth="1"/>
    <col min="7686" max="7686" width="23.140625" style="4" customWidth="1"/>
    <col min="7687" max="7687" width="22.85546875" style="4" customWidth="1"/>
    <col min="7688" max="7688" width="22.5703125" style="4" customWidth="1"/>
    <col min="7689" max="7689" width="19.85546875" style="4" customWidth="1"/>
    <col min="7690" max="7691" width="24.7109375" style="4" customWidth="1"/>
    <col min="7692" max="7692" width="23.28515625" style="4" customWidth="1"/>
    <col min="7693" max="7693" width="3.5703125" style="4" customWidth="1"/>
    <col min="7694" max="7694" width="26.140625" style="4" customWidth="1"/>
    <col min="7695" max="7695" width="28.5703125" style="4" customWidth="1"/>
    <col min="7696" max="7696" width="28.85546875" style="4" customWidth="1"/>
    <col min="7697" max="7697" width="12.7109375" style="4" customWidth="1"/>
    <col min="7698" max="7933" width="11.42578125" style="4"/>
    <col min="7934" max="7935" width="1.28515625" style="4" customWidth="1"/>
    <col min="7936" max="7936" width="1.5703125" style="4" customWidth="1"/>
    <col min="7937" max="7937" width="20.5703125" style="4" customWidth="1"/>
    <col min="7938" max="7938" width="12.7109375" style="4" customWidth="1"/>
    <col min="7939" max="7939" width="23" style="4" customWidth="1"/>
    <col min="7940" max="7941" width="22.42578125" style="4" customWidth="1"/>
    <col min="7942" max="7942" width="23.140625" style="4" customWidth="1"/>
    <col min="7943" max="7943" width="22.85546875" style="4" customWidth="1"/>
    <col min="7944" max="7944" width="22.5703125" style="4" customWidth="1"/>
    <col min="7945" max="7945" width="19.85546875" style="4" customWidth="1"/>
    <col min="7946" max="7947" width="24.7109375" style="4" customWidth="1"/>
    <col min="7948" max="7948" width="23.28515625" style="4" customWidth="1"/>
    <col min="7949" max="7949" width="3.5703125" style="4" customWidth="1"/>
    <col min="7950" max="7950" width="26.140625" style="4" customWidth="1"/>
    <col min="7951" max="7951" width="28.5703125" style="4" customWidth="1"/>
    <col min="7952" max="7952" width="28.85546875" style="4" customWidth="1"/>
    <col min="7953" max="7953" width="12.7109375" style="4" customWidth="1"/>
    <col min="7954" max="8189" width="11.42578125" style="4"/>
    <col min="8190" max="8191" width="1.28515625" style="4" customWidth="1"/>
    <col min="8192" max="8192" width="1.5703125" style="4" customWidth="1"/>
    <col min="8193" max="8193" width="20.5703125" style="4" customWidth="1"/>
    <col min="8194" max="8194" width="12.7109375" style="4" customWidth="1"/>
    <col min="8195" max="8195" width="23" style="4" customWidth="1"/>
    <col min="8196" max="8197" width="22.42578125" style="4" customWidth="1"/>
    <col min="8198" max="8198" width="23.140625" style="4" customWidth="1"/>
    <col min="8199" max="8199" width="22.85546875" style="4" customWidth="1"/>
    <col min="8200" max="8200" width="22.5703125" style="4" customWidth="1"/>
    <col min="8201" max="8201" width="19.85546875" style="4" customWidth="1"/>
    <col min="8202" max="8203" width="24.7109375" style="4" customWidth="1"/>
    <col min="8204" max="8204" width="23.28515625" style="4" customWidth="1"/>
    <col min="8205" max="8205" width="3.5703125" style="4" customWidth="1"/>
    <col min="8206" max="8206" width="26.140625" style="4" customWidth="1"/>
    <col min="8207" max="8207" width="28.5703125" style="4" customWidth="1"/>
    <col min="8208" max="8208" width="28.85546875" style="4" customWidth="1"/>
    <col min="8209" max="8209" width="12.7109375" style="4" customWidth="1"/>
    <col min="8210" max="8445" width="11.42578125" style="4"/>
    <col min="8446" max="8447" width="1.28515625" style="4" customWidth="1"/>
    <col min="8448" max="8448" width="1.5703125" style="4" customWidth="1"/>
    <col min="8449" max="8449" width="20.5703125" style="4" customWidth="1"/>
    <col min="8450" max="8450" width="12.7109375" style="4" customWidth="1"/>
    <col min="8451" max="8451" width="23" style="4" customWidth="1"/>
    <col min="8452" max="8453" width="22.42578125" style="4" customWidth="1"/>
    <col min="8454" max="8454" width="23.140625" style="4" customWidth="1"/>
    <col min="8455" max="8455" width="22.85546875" style="4" customWidth="1"/>
    <col min="8456" max="8456" width="22.5703125" style="4" customWidth="1"/>
    <col min="8457" max="8457" width="19.85546875" style="4" customWidth="1"/>
    <col min="8458" max="8459" width="24.7109375" style="4" customWidth="1"/>
    <col min="8460" max="8460" width="23.28515625" style="4" customWidth="1"/>
    <col min="8461" max="8461" width="3.5703125" style="4" customWidth="1"/>
    <col min="8462" max="8462" width="26.140625" style="4" customWidth="1"/>
    <col min="8463" max="8463" width="28.5703125" style="4" customWidth="1"/>
    <col min="8464" max="8464" width="28.85546875" style="4" customWidth="1"/>
    <col min="8465" max="8465" width="12.7109375" style="4" customWidth="1"/>
    <col min="8466" max="8701" width="11.42578125" style="4"/>
    <col min="8702" max="8703" width="1.28515625" style="4" customWidth="1"/>
    <col min="8704" max="8704" width="1.5703125" style="4" customWidth="1"/>
    <col min="8705" max="8705" width="20.5703125" style="4" customWidth="1"/>
    <col min="8706" max="8706" width="12.7109375" style="4" customWidth="1"/>
    <col min="8707" max="8707" width="23" style="4" customWidth="1"/>
    <col min="8708" max="8709" width="22.42578125" style="4" customWidth="1"/>
    <col min="8710" max="8710" width="23.140625" style="4" customWidth="1"/>
    <col min="8711" max="8711" width="22.85546875" style="4" customWidth="1"/>
    <col min="8712" max="8712" width="22.5703125" style="4" customWidth="1"/>
    <col min="8713" max="8713" width="19.85546875" style="4" customWidth="1"/>
    <col min="8714" max="8715" width="24.7109375" style="4" customWidth="1"/>
    <col min="8716" max="8716" width="23.28515625" style="4" customWidth="1"/>
    <col min="8717" max="8717" width="3.5703125" style="4" customWidth="1"/>
    <col min="8718" max="8718" width="26.140625" style="4" customWidth="1"/>
    <col min="8719" max="8719" width="28.5703125" style="4" customWidth="1"/>
    <col min="8720" max="8720" width="28.85546875" style="4" customWidth="1"/>
    <col min="8721" max="8721" width="12.7109375" style="4" customWidth="1"/>
    <col min="8722" max="8957" width="11.42578125" style="4"/>
    <col min="8958" max="8959" width="1.28515625" style="4" customWidth="1"/>
    <col min="8960" max="8960" width="1.5703125" style="4" customWidth="1"/>
    <col min="8961" max="8961" width="20.5703125" style="4" customWidth="1"/>
    <col min="8962" max="8962" width="12.7109375" style="4" customWidth="1"/>
    <col min="8963" max="8963" width="23" style="4" customWidth="1"/>
    <col min="8964" max="8965" width="22.42578125" style="4" customWidth="1"/>
    <col min="8966" max="8966" width="23.140625" style="4" customWidth="1"/>
    <col min="8967" max="8967" width="22.85546875" style="4" customWidth="1"/>
    <col min="8968" max="8968" width="22.5703125" style="4" customWidth="1"/>
    <col min="8969" max="8969" width="19.85546875" style="4" customWidth="1"/>
    <col min="8970" max="8971" width="24.7109375" style="4" customWidth="1"/>
    <col min="8972" max="8972" width="23.28515625" style="4" customWidth="1"/>
    <col min="8973" max="8973" width="3.5703125" style="4" customWidth="1"/>
    <col min="8974" max="8974" width="26.140625" style="4" customWidth="1"/>
    <col min="8975" max="8975" width="28.5703125" style="4" customWidth="1"/>
    <col min="8976" max="8976" width="28.85546875" style="4" customWidth="1"/>
    <col min="8977" max="8977" width="12.7109375" style="4" customWidth="1"/>
    <col min="8978" max="9213" width="11.42578125" style="4"/>
    <col min="9214" max="9215" width="1.28515625" style="4" customWidth="1"/>
    <col min="9216" max="9216" width="1.5703125" style="4" customWidth="1"/>
    <col min="9217" max="9217" width="20.5703125" style="4" customWidth="1"/>
    <col min="9218" max="9218" width="12.7109375" style="4" customWidth="1"/>
    <col min="9219" max="9219" width="23" style="4" customWidth="1"/>
    <col min="9220" max="9221" width="22.42578125" style="4" customWidth="1"/>
    <col min="9222" max="9222" width="23.140625" style="4" customWidth="1"/>
    <col min="9223" max="9223" width="22.85546875" style="4" customWidth="1"/>
    <col min="9224" max="9224" width="22.5703125" style="4" customWidth="1"/>
    <col min="9225" max="9225" width="19.85546875" style="4" customWidth="1"/>
    <col min="9226" max="9227" width="24.7109375" style="4" customWidth="1"/>
    <col min="9228" max="9228" width="23.28515625" style="4" customWidth="1"/>
    <col min="9229" max="9229" width="3.5703125" style="4" customWidth="1"/>
    <col min="9230" max="9230" width="26.140625" style="4" customWidth="1"/>
    <col min="9231" max="9231" width="28.5703125" style="4" customWidth="1"/>
    <col min="9232" max="9232" width="28.85546875" style="4" customWidth="1"/>
    <col min="9233" max="9233" width="12.7109375" style="4" customWidth="1"/>
    <col min="9234" max="9469" width="11.42578125" style="4"/>
    <col min="9470" max="9471" width="1.28515625" style="4" customWidth="1"/>
    <col min="9472" max="9472" width="1.5703125" style="4" customWidth="1"/>
    <col min="9473" max="9473" width="20.5703125" style="4" customWidth="1"/>
    <col min="9474" max="9474" width="12.7109375" style="4" customWidth="1"/>
    <col min="9475" max="9475" width="23" style="4" customWidth="1"/>
    <col min="9476" max="9477" width="22.42578125" style="4" customWidth="1"/>
    <col min="9478" max="9478" width="23.140625" style="4" customWidth="1"/>
    <col min="9479" max="9479" width="22.85546875" style="4" customWidth="1"/>
    <col min="9480" max="9480" width="22.5703125" style="4" customWidth="1"/>
    <col min="9481" max="9481" width="19.85546875" style="4" customWidth="1"/>
    <col min="9482" max="9483" width="24.7109375" style="4" customWidth="1"/>
    <col min="9484" max="9484" width="23.28515625" style="4" customWidth="1"/>
    <col min="9485" max="9485" width="3.5703125" style="4" customWidth="1"/>
    <col min="9486" max="9486" width="26.140625" style="4" customWidth="1"/>
    <col min="9487" max="9487" width="28.5703125" style="4" customWidth="1"/>
    <col min="9488" max="9488" width="28.85546875" style="4" customWidth="1"/>
    <col min="9489" max="9489" width="12.7109375" style="4" customWidth="1"/>
    <col min="9490" max="9725" width="11.42578125" style="4"/>
    <col min="9726" max="9727" width="1.28515625" style="4" customWidth="1"/>
    <col min="9728" max="9728" width="1.5703125" style="4" customWidth="1"/>
    <col min="9729" max="9729" width="20.5703125" style="4" customWidth="1"/>
    <col min="9730" max="9730" width="12.7109375" style="4" customWidth="1"/>
    <col min="9731" max="9731" width="23" style="4" customWidth="1"/>
    <col min="9732" max="9733" width="22.42578125" style="4" customWidth="1"/>
    <col min="9734" max="9734" width="23.140625" style="4" customWidth="1"/>
    <col min="9735" max="9735" width="22.85546875" style="4" customWidth="1"/>
    <col min="9736" max="9736" width="22.5703125" style="4" customWidth="1"/>
    <col min="9737" max="9737" width="19.85546875" style="4" customWidth="1"/>
    <col min="9738" max="9739" width="24.7109375" style="4" customWidth="1"/>
    <col min="9740" max="9740" width="23.28515625" style="4" customWidth="1"/>
    <col min="9741" max="9741" width="3.5703125" style="4" customWidth="1"/>
    <col min="9742" max="9742" width="26.140625" style="4" customWidth="1"/>
    <col min="9743" max="9743" width="28.5703125" style="4" customWidth="1"/>
    <col min="9744" max="9744" width="28.85546875" style="4" customWidth="1"/>
    <col min="9745" max="9745" width="12.7109375" style="4" customWidth="1"/>
    <col min="9746" max="9981" width="11.42578125" style="4"/>
    <col min="9982" max="9983" width="1.28515625" style="4" customWidth="1"/>
    <col min="9984" max="9984" width="1.5703125" style="4" customWidth="1"/>
    <col min="9985" max="9985" width="20.5703125" style="4" customWidth="1"/>
    <col min="9986" max="9986" width="12.7109375" style="4" customWidth="1"/>
    <col min="9987" max="9987" width="23" style="4" customWidth="1"/>
    <col min="9988" max="9989" width="22.42578125" style="4" customWidth="1"/>
    <col min="9990" max="9990" width="23.140625" style="4" customWidth="1"/>
    <col min="9991" max="9991" width="22.85546875" style="4" customWidth="1"/>
    <col min="9992" max="9992" width="22.5703125" style="4" customWidth="1"/>
    <col min="9993" max="9993" width="19.85546875" style="4" customWidth="1"/>
    <col min="9994" max="9995" width="24.7109375" style="4" customWidth="1"/>
    <col min="9996" max="9996" width="23.28515625" style="4" customWidth="1"/>
    <col min="9997" max="9997" width="3.5703125" style="4" customWidth="1"/>
    <col min="9998" max="9998" width="26.140625" style="4" customWidth="1"/>
    <col min="9999" max="9999" width="28.5703125" style="4" customWidth="1"/>
    <col min="10000" max="10000" width="28.85546875" style="4" customWidth="1"/>
    <col min="10001" max="10001" width="12.7109375" style="4" customWidth="1"/>
    <col min="10002" max="10237" width="11.42578125" style="4"/>
    <col min="10238" max="10239" width="1.28515625" style="4" customWidth="1"/>
    <col min="10240" max="10240" width="1.5703125" style="4" customWidth="1"/>
    <col min="10241" max="10241" width="20.5703125" style="4" customWidth="1"/>
    <col min="10242" max="10242" width="12.7109375" style="4" customWidth="1"/>
    <col min="10243" max="10243" width="23" style="4" customWidth="1"/>
    <col min="10244" max="10245" width="22.42578125" style="4" customWidth="1"/>
    <col min="10246" max="10246" width="23.140625" style="4" customWidth="1"/>
    <col min="10247" max="10247" width="22.85546875" style="4" customWidth="1"/>
    <col min="10248" max="10248" width="22.5703125" style="4" customWidth="1"/>
    <col min="10249" max="10249" width="19.85546875" style="4" customWidth="1"/>
    <col min="10250" max="10251" width="24.7109375" style="4" customWidth="1"/>
    <col min="10252" max="10252" width="23.28515625" style="4" customWidth="1"/>
    <col min="10253" max="10253" width="3.5703125" style="4" customWidth="1"/>
    <col min="10254" max="10254" width="26.140625" style="4" customWidth="1"/>
    <col min="10255" max="10255" width="28.5703125" style="4" customWidth="1"/>
    <col min="10256" max="10256" width="28.85546875" style="4" customWidth="1"/>
    <col min="10257" max="10257" width="12.7109375" style="4" customWidth="1"/>
    <col min="10258" max="10493" width="11.42578125" style="4"/>
    <col min="10494" max="10495" width="1.28515625" style="4" customWidth="1"/>
    <col min="10496" max="10496" width="1.5703125" style="4" customWidth="1"/>
    <col min="10497" max="10497" width="20.5703125" style="4" customWidth="1"/>
    <col min="10498" max="10498" width="12.7109375" style="4" customWidth="1"/>
    <col min="10499" max="10499" width="23" style="4" customWidth="1"/>
    <col min="10500" max="10501" width="22.42578125" style="4" customWidth="1"/>
    <col min="10502" max="10502" width="23.140625" style="4" customWidth="1"/>
    <col min="10503" max="10503" width="22.85546875" style="4" customWidth="1"/>
    <col min="10504" max="10504" width="22.5703125" style="4" customWidth="1"/>
    <col min="10505" max="10505" width="19.85546875" style="4" customWidth="1"/>
    <col min="10506" max="10507" width="24.7109375" style="4" customWidth="1"/>
    <col min="10508" max="10508" width="23.28515625" style="4" customWidth="1"/>
    <col min="10509" max="10509" width="3.5703125" style="4" customWidth="1"/>
    <col min="10510" max="10510" width="26.140625" style="4" customWidth="1"/>
    <col min="10511" max="10511" width="28.5703125" style="4" customWidth="1"/>
    <col min="10512" max="10512" width="28.85546875" style="4" customWidth="1"/>
    <col min="10513" max="10513" width="12.7109375" style="4" customWidth="1"/>
    <col min="10514" max="10749" width="11.42578125" style="4"/>
    <col min="10750" max="10751" width="1.28515625" style="4" customWidth="1"/>
    <col min="10752" max="10752" width="1.5703125" style="4" customWidth="1"/>
    <col min="10753" max="10753" width="20.5703125" style="4" customWidth="1"/>
    <col min="10754" max="10754" width="12.7109375" style="4" customWidth="1"/>
    <col min="10755" max="10755" width="23" style="4" customWidth="1"/>
    <col min="10756" max="10757" width="22.42578125" style="4" customWidth="1"/>
    <col min="10758" max="10758" width="23.140625" style="4" customWidth="1"/>
    <col min="10759" max="10759" width="22.85546875" style="4" customWidth="1"/>
    <col min="10760" max="10760" width="22.5703125" style="4" customWidth="1"/>
    <col min="10761" max="10761" width="19.85546875" style="4" customWidth="1"/>
    <col min="10762" max="10763" width="24.7109375" style="4" customWidth="1"/>
    <col min="10764" max="10764" width="23.28515625" style="4" customWidth="1"/>
    <col min="10765" max="10765" width="3.5703125" style="4" customWidth="1"/>
    <col min="10766" max="10766" width="26.140625" style="4" customWidth="1"/>
    <col min="10767" max="10767" width="28.5703125" style="4" customWidth="1"/>
    <col min="10768" max="10768" width="28.85546875" style="4" customWidth="1"/>
    <col min="10769" max="10769" width="12.7109375" style="4" customWidth="1"/>
    <col min="10770" max="11005" width="11.42578125" style="4"/>
    <col min="11006" max="11007" width="1.28515625" style="4" customWidth="1"/>
    <col min="11008" max="11008" width="1.5703125" style="4" customWidth="1"/>
    <col min="11009" max="11009" width="20.5703125" style="4" customWidth="1"/>
    <col min="11010" max="11010" width="12.7109375" style="4" customWidth="1"/>
    <col min="11011" max="11011" width="23" style="4" customWidth="1"/>
    <col min="11012" max="11013" width="22.42578125" style="4" customWidth="1"/>
    <col min="11014" max="11014" width="23.140625" style="4" customWidth="1"/>
    <col min="11015" max="11015" width="22.85546875" style="4" customWidth="1"/>
    <col min="11016" max="11016" width="22.5703125" style="4" customWidth="1"/>
    <col min="11017" max="11017" width="19.85546875" style="4" customWidth="1"/>
    <col min="11018" max="11019" width="24.7109375" style="4" customWidth="1"/>
    <col min="11020" max="11020" width="23.28515625" style="4" customWidth="1"/>
    <col min="11021" max="11021" width="3.5703125" style="4" customWidth="1"/>
    <col min="11022" max="11022" width="26.140625" style="4" customWidth="1"/>
    <col min="11023" max="11023" width="28.5703125" style="4" customWidth="1"/>
    <col min="11024" max="11024" width="28.85546875" style="4" customWidth="1"/>
    <col min="11025" max="11025" width="12.7109375" style="4" customWidth="1"/>
    <col min="11026" max="11261" width="11.42578125" style="4"/>
    <col min="11262" max="11263" width="1.28515625" style="4" customWidth="1"/>
    <col min="11264" max="11264" width="1.5703125" style="4" customWidth="1"/>
    <col min="11265" max="11265" width="20.5703125" style="4" customWidth="1"/>
    <col min="11266" max="11266" width="12.7109375" style="4" customWidth="1"/>
    <col min="11267" max="11267" width="23" style="4" customWidth="1"/>
    <col min="11268" max="11269" width="22.42578125" style="4" customWidth="1"/>
    <col min="11270" max="11270" width="23.140625" style="4" customWidth="1"/>
    <col min="11271" max="11271" width="22.85546875" style="4" customWidth="1"/>
    <col min="11272" max="11272" width="22.5703125" style="4" customWidth="1"/>
    <col min="11273" max="11273" width="19.85546875" style="4" customWidth="1"/>
    <col min="11274" max="11275" width="24.7109375" style="4" customWidth="1"/>
    <col min="11276" max="11276" width="23.28515625" style="4" customWidth="1"/>
    <col min="11277" max="11277" width="3.5703125" style="4" customWidth="1"/>
    <col min="11278" max="11278" width="26.140625" style="4" customWidth="1"/>
    <col min="11279" max="11279" width="28.5703125" style="4" customWidth="1"/>
    <col min="11280" max="11280" width="28.85546875" style="4" customWidth="1"/>
    <col min="11281" max="11281" width="12.7109375" style="4" customWidth="1"/>
    <col min="11282" max="11517" width="11.42578125" style="4"/>
    <col min="11518" max="11519" width="1.28515625" style="4" customWidth="1"/>
    <col min="11520" max="11520" width="1.5703125" style="4" customWidth="1"/>
    <col min="11521" max="11521" width="20.5703125" style="4" customWidth="1"/>
    <col min="11522" max="11522" width="12.7109375" style="4" customWidth="1"/>
    <col min="11523" max="11523" width="23" style="4" customWidth="1"/>
    <col min="11524" max="11525" width="22.42578125" style="4" customWidth="1"/>
    <col min="11526" max="11526" width="23.140625" style="4" customWidth="1"/>
    <col min="11527" max="11527" width="22.85546875" style="4" customWidth="1"/>
    <col min="11528" max="11528" width="22.5703125" style="4" customWidth="1"/>
    <col min="11529" max="11529" width="19.85546875" style="4" customWidth="1"/>
    <col min="11530" max="11531" width="24.7109375" style="4" customWidth="1"/>
    <col min="11532" max="11532" width="23.28515625" style="4" customWidth="1"/>
    <col min="11533" max="11533" width="3.5703125" style="4" customWidth="1"/>
    <col min="11534" max="11534" width="26.140625" style="4" customWidth="1"/>
    <col min="11535" max="11535" width="28.5703125" style="4" customWidth="1"/>
    <col min="11536" max="11536" width="28.85546875" style="4" customWidth="1"/>
    <col min="11537" max="11537" width="12.7109375" style="4" customWidth="1"/>
    <col min="11538" max="11773" width="11.42578125" style="4"/>
    <col min="11774" max="11775" width="1.28515625" style="4" customWidth="1"/>
    <col min="11776" max="11776" width="1.5703125" style="4" customWidth="1"/>
    <col min="11777" max="11777" width="20.5703125" style="4" customWidth="1"/>
    <col min="11778" max="11778" width="12.7109375" style="4" customWidth="1"/>
    <col min="11779" max="11779" width="23" style="4" customWidth="1"/>
    <col min="11780" max="11781" width="22.42578125" style="4" customWidth="1"/>
    <col min="11782" max="11782" width="23.140625" style="4" customWidth="1"/>
    <col min="11783" max="11783" width="22.85546875" style="4" customWidth="1"/>
    <col min="11784" max="11784" width="22.5703125" style="4" customWidth="1"/>
    <col min="11785" max="11785" width="19.85546875" style="4" customWidth="1"/>
    <col min="11786" max="11787" width="24.7109375" style="4" customWidth="1"/>
    <col min="11788" max="11788" width="23.28515625" style="4" customWidth="1"/>
    <col min="11789" max="11789" width="3.5703125" style="4" customWidth="1"/>
    <col min="11790" max="11790" width="26.140625" style="4" customWidth="1"/>
    <col min="11791" max="11791" width="28.5703125" style="4" customWidth="1"/>
    <col min="11792" max="11792" width="28.85546875" style="4" customWidth="1"/>
    <col min="11793" max="11793" width="12.7109375" style="4" customWidth="1"/>
    <col min="11794" max="12029" width="11.42578125" style="4"/>
    <col min="12030" max="12031" width="1.28515625" style="4" customWidth="1"/>
    <col min="12032" max="12032" width="1.5703125" style="4" customWidth="1"/>
    <col min="12033" max="12033" width="20.5703125" style="4" customWidth="1"/>
    <col min="12034" max="12034" width="12.7109375" style="4" customWidth="1"/>
    <col min="12035" max="12035" width="23" style="4" customWidth="1"/>
    <col min="12036" max="12037" width="22.42578125" style="4" customWidth="1"/>
    <col min="12038" max="12038" width="23.140625" style="4" customWidth="1"/>
    <col min="12039" max="12039" width="22.85546875" style="4" customWidth="1"/>
    <col min="12040" max="12040" width="22.5703125" style="4" customWidth="1"/>
    <col min="12041" max="12041" width="19.85546875" style="4" customWidth="1"/>
    <col min="12042" max="12043" width="24.7109375" style="4" customWidth="1"/>
    <col min="12044" max="12044" width="23.28515625" style="4" customWidth="1"/>
    <col min="12045" max="12045" width="3.5703125" style="4" customWidth="1"/>
    <col min="12046" max="12046" width="26.140625" style="4" customWidth="1"/>
    <col min="12047" max="12047" width="28.5703125" style="4" customWidth="1"/>
    <col min="12048" max="12048" width="28.85546875" style="4" customWidth="1"/>
    <col min="12049" max="12049" width="12.7109375" style="4" customWidth="1"/>
    <col min="12050" max="12285" width="11.42578125" style="4"/>
    <col min="12286" max="12287" width="1.28515625" style="4" customWidth="1"/>
    <col min="12288" max="12288" width="1.5703125" style="4" customWidth="1"/>
    <col min="12289" max="12289" width="20.5703125" style="4" customWidth="1"/>
    <col min="12290" max="12290" width="12.7109375" style="4" customWidth="1"/>
    <col min="12291" max="12291" width="23" style="4" customWidth="1"/>
    <col min="12292" max="12293" width="22.42578125" style="4" customWidth="1"/>
    <col min="12294" max="12294" width="23.140625" style="4" customWidth="1"/>
    <col min="12295" max="12295" width="22.85546875" style="4" customWidth="1"/>
    <col min="12296" max="12296" width="22.5703125" style="4" customWidth="1"/>
    <col min="12297" max="12297" width="19.85546875" style="4" customWidth="1"/>
    <col min="12298" max="12299" width="24.7109375" style="4" customWidth="1"/>
    <col min="12300" max="12300" width="23.28515625" style="4" customWidth="1"/>
    <col min="12301" max="12301" width="3.5703125" style="4" customWidth="1"/>
    <col min="12302" max="12302" width="26.140625" style="4" customWidth="1"/>
    <col min="12303" max="12303" width="28.5703125" style="4" customWidth="1"/>
    <col min="12304" max="12304" width="28.85546875" style="4" customWidth="1"/>
    <col min="12305" max="12305" width="12.7109375" style="4" customWidth="1"/>
    <col min="12306" max="12541" width="11.42578125" style="4"/>
    <col min="12542" max="12543" width="1.28515625" style="4" customWidth="1"/>
    <col min="12544" max="12544" width="1.5703125" style="4" customWidth="1"/>
    <col min="12545" max="12545" width="20.5703125" style="4" customWidth="1"/>
    <col min="12546" max="12546" width="12.7109375" style="4" customWidth="1"/>
    <col min="12547" max="12547" width="23" style="4" customWidth="1"/>
    <col min="12548" max="12549" width="22.42578125" style="4" customWidth="1"/>
    <col min="12550" max="12550" width="23.140625" style="4" customWidth="1"/>
    <col min="12551" max="12551" width="22.85546875" style="4" customWidth="1"/>
    <col min="12552" max="12552" width="22.5703125" style="4" customWidth="1"/>
    <col min="12553" max="12553" width="19.85546875" style="4" customWidth="1"/>
    <col min="12554" max="12555" width="24.7109375" style="4" customWidth="1"/>
    <col min="12556" max="12556" width="23.28515625" style="4" customWidth="1"/>
    <col min="12557" max="12557" width="3.5703125" style="4" customWidth="1"/>
    <col min="12558" max="12558" width="26.140625" style="4" customWidth="1"/>
    <col min="12559" max="12559" width="28.5703125" style="4" customWidth="1"/>
    <col min="12560" max="12560" width="28.85546875" style="4" customWidth="1"/>
    <col min="12561" max="12561" width="12.7109375" style="4" customWidth="1"/>
    <col min="12562" max="12797" width="11.42578125" style="4"/>
    <col min="12798" max="12799" width="1.28515625" style="4" customWidth="1"/>
    <col min="12800" max="12800" width="1.5703125" style="4" customWidth="1"/>
    <col min="12801" max="12801" width="20.5703125" style="4" customWidth="1"/>
    <col min="12802" max="12802" width="12.7109375" style="4" customWidth="1"/>
    <col min="12803" max="12803" width="23" style="4" customWidth="1"/>
    <col min="12804" max="12805" width="22.42578125" style="4" customWidth="1"/>
    <col min="12806" max="12806" width="23.140625" style="4" customWidth="1"/>
    <col min="12807" max="12807" width="22.85546875" style="4" customWidth="1"/>
    <col min="12808" max="12808" width="22.5703125" style="4" customWidth="1"/>
    <col min="12809" max="12809" width="19.85546875" style="4" customWidth="1"/>
    <col min="12810" max="12811" width="24.7109375" style="4" customWidth="1"/>
    <col min="12812" max="12812" width="23.28515625" style="4" customWidth="1"/>
    <col min="12813" max="12813" width="3.5703125" style="4" customWidth="1"/>
    <col min="12814" max="12814" width="26.140625" style="4" customWidth="1"/>
    <col min="12815" max="12815" width="28.5703125" style="4" customWidth="1"/>
    <col min="12816" max="12816" width="28.85546875" style="4" customWidth="1"/>
    <col min="12817" max="12817" width="12.7109375" style="4" customWidth="1"/>
    <col min="12818" max="13053" width="11.42578125" style="4"/>
    <col min="13054" max="13055" width="1.28515625" style="4" customWidth="1"/>
    <col min="13056" max="13056" width="1.5703125" style="4" customWidth="1"/>
    <col min="13057" max="13057" width="20.5703125" style="4" customWidth="1"/>
    <col min="13058" max="13058" width="12.7109375" style="4" customWidth="1"/>
    <col min="13059" max="13059" width="23" style="4" customWidth="1"/>
    <col min="13060" max="13061" width="22.42578125" style="4" customWidth="1"/>
    <col min="13062" max="13062" width="23.140625" style="4" customWidth="1"/>
    <col min="13063" max="13063" width="22.85546875" style="4" customWidth="1"/>
    <col min="13064" max="13064" width="22.5703125" style="4" customWidth="1"/>
    <col min="13065" max="13065" width="19.85546875" style="4" customWidth="1"/>
    <col min="13066" max="13067" width="24.7109375" style="4" customWidth="1"/>
    <col min="13068" max="13068" width="23.28515625" style="4" customWidth="1"/>
    <col min="13069" max="13069" width="3.5703125" style="4" customWidth="1"/>
    <col min="13070" max="13070" width="26.140625" style="4" customWidth="1"/>
    <col min="13071" max="13071" width="28.5703125" style="4" customWidth="1"/>
    <col min="13072" max="13072" width="28.85546875" style="4" customWidth="1"/>
    <col min="13073" max="13073" width="12.7109375" style="4" customWidth="1"/>
    <col min="13074" max="13309" width="11.42578125" style="4"/>
    <col min="13310" max="13311" width="1.28515625" style="4" customWidth="1"/>
    <col min="13312" max="13312" width="1.5703125" style="4" customWidth="1"/>
    <col min="13313" max="13313" width="20.5703125" style="4" customWidth="1"/>
    <col min="13314" max="13314" width="12.7109375" style="4" customWidth="1"/>
    <col min="13315" max="13315" width="23" style="4" customWidth="1"/>
    <col min="13316" max="13317" width="22.42578125" style="4" customWidth="1"/>
    <col min="13318" max="13318" width="23.140625" style="4" customWidth="1"/>
    <col min="13319" max="13319" width="22.85546875" style="4" customWidth="1"/>
    <col min="13320" max="13320" width="22.5703125" style="4" customWidth="1"/>
    <col min="13321" max="13321" width="19.85546875" style="4" customWidth="1"/>
    <col min="13322" max="13323" width="24.7109375" style="4" customWidth="1"/>
    <col min="13324" max="13324" width="23.28515625" style="4" customWidth="1"/>
    <col min="13325" max="13325" width="3.5703125" style="4" customWidth="1"/>
    <col min="13326" max="13326" width="26.140625" style="4" customWidth="1"/>
    <col min="13327" max="13327" width="28.5703125" style="4" customWidth="1"/>
    <col min="13328" max="13328" width="28.85546875" style="4" customWidth="1"/>
    <col min="13329" max="13329" width="12.7109375" style="4" customWidth="1"/>
    <col min="13330" max="13565" width="11.42578125" style="4"/>
    <col min="13566" max="13567" width="1.28515625" style="4" customWidth="1"/>
    <col min="13568" max="13568" width="1.5703125" style="4" customWidth="1"/>
    <col min="13569" max="13569" width="20.5703125" style="4" customWidth="1"/>
    <col min="13570" max="13570" width="12.7109375" style="4" customWidth="1"/>
    <col min="13571" max="13571" width="23" style="4" customWidth="1"/>
    <col min="13572" max="13573" width="22.42578125" style="4" customWidth="1"/>
    <col min="13574" max="13574" width="23.140625" style="4" customWidth="1"/>
    <col min="13575" max="13575" width="22.85546875" style="4" customWidth="1"/>
    <col min="13576" max="13576" width="22.5703125" style="4" customWidth="1"/>
    <col min="13577" max="13577" width="19.85546875" style="4" customWidth="1"/>
    <col min="13578" max="13579" width="24.7109375" style="4" customWidth="1"/>
    <col min="13580" max="13580" width="23.28515625" style="4" customWidth="1"/>
    <col min="13581" max="13581" width="3.5703125" style="4" customWidth="1"/>
    <col min="13582" max="13582" width="26.140625" style="4" customWidth="1"/>
    <col min="13583" max="13583" width="28.5703125" style="4" customWidth="1"/>
    <col min="13584" max="13584" width="28.85546875" style="4" customWidth="1"/>
    <col min="13585" max="13585" width="12.7109375" style="4" customWidth="1"/>
    <col min="13586" max="13821" width="11.42578125" style="4"/>
    <col min="13822" max="13823" width="1.28515625" style="4" customWidth="1"/>
    <col min="13824" max="13824" width="1.5703125" style="4" customWidth="1"/>
    <col min="13825" max="13825" width="20.5703125" style="4" customWidth="1"/>
    <col min="13826" max="13826" width="12.7109375" style="4" customWidth="1"/>
    <col min="13827" max="13827" width="23" style="4" customWidth="1"/>
    <col min="13828" max="13829" width="22.42578125" style="4" customWidth="1"/>
    <col min="13830" max="13830" width="23.140625" style="4" customWidth="1"/>
    <col min="13831" max="13831" width="22.85546875" style="4" customWidth="1"/>
    <col min="13832" max="13832" width="22.5703125" style="4" customWidth="1"/>
    <col min="13833" max="13833" width="19.85546875" style="4" customWidth="1"/>
    <col min="13834" max="13835" width="24.7109375" style="4" customWidth="1"/>
    <col min="13836" max="13836" width="23.28515625" style="4" customWidth="1"/>
    <col min="13837" max="13837" width="3.5703125" style="4" customWidth="1"/>
    <col min="13838" max="13838" width="26.140625" style="4" customWidth="1"/>
    <col min="13839" max="13839" width="28.5703125" style="4" customWidth="1"/>
    <col min="13840" max="13840" width="28.85546875" style="4" customWidth="1"/>
    <col min="13841" max="13841" width="12.7109375" style="4" customWidth="1"/>
    <col min="13842" max="14077" width="11.42578125" style="4"/>
    <col min="14078" max="14079" width="1.28515625" style="4" customWidth="1"/>
    <col min="14080" max="14080" width="1.5703125" style="4" customWidth="1"/>
    <col min="14081" max="14081" width="20.5703125" style="4" customWidth="1"/>
    <col min="14082" max="14082" width="12.7109375" style="4" customWidth="1"/>
    <col min="14083" max="14083" width="23" style="4" customWidth="1"/>
    <col min="14084" max="14085" width="22.42578125" style="4" customWidth="1"/>
    <col min="14086" max="14086" width="23.140625" style="4" customWidth="1"/>
    <col min="14087" max="14087" width="22.85546875" style="4" customWidth="1"/>
    <col min="14088" max="14088" width="22.5703125" style="4" customWidth="1"/>
    <col min="14089" max="14089" width="19.85546875" style="4" customWidth="1"/>
    <col min="14090" max="14091" width="24.7109375" style="4" customWidth="1"/>
    <col min="14092" max="14092" width="23.28515625" style="4" customWidth="1"/>
    <col min="14093" max="14093" width="3.5703125" style="4" customWidth="1"/>
    <col min="14094" max="14094" width="26.140625" style="4" customWidth="1"/>
    <col min="14095" max="14095" width="28.5703125" style="4" customWidth="1"/>
    <col min="14096" max="14096" width="28.85546875" style="4" customWidth="1"/>
    <col min="14097" max="14097" width="12.7109375" style="4" customWidth="1"/>
    <col min="14098" max="14333" width="11.42578125" style="4"/>
    <col min="14334" max="14335" width="1.28515625" style="4" customWidth="1"/>
    <col min="14336" max="14336" width="1.5703125" style="4" customWidth="1"/>
    <col min="14337" max="14337" width="20.5703125" style="4" customWidth="1"/>
    <col min="14338" max="14338" width="12.7109375" style="4" customWidth="1"/>
    <col min="14339" max="14339" width="23" style="4" customWidth="1"/>
    <col min="14340" max="14341" width="22.42578125" style="4" customWidth="1"/>
    <col min="14342" max="14342" width="23.140625" style="4" customWidth="1"/>
    <col min="14343" max="14343" width="22.85546875" style="4" customWidth="1"/>
    <col min="14344" max="14344" width="22.5703125" style="4" customWidth="1"/>
    <col min="14345" max="14345" width="19.85546875" style="4" customWidth="1"/>
    <col min="14346" max="14347" width="24.7109375" style="4" customWidth="1"/>
    <col min="14348" max="14348" width="23.28515625" style="4" customWidth="1"/>
    <col min="14349" max="14349" width="3.5703125" style="4" customWidth="1"/>
    <col min="14350" max="14350" width="26.140625" style="4" customWidth="1"/>
    <col min="14351" max="14351" width="28.5703125" style="4" customWidth="1"/>
    <col min="14352" max="14352" width="28.85546875" style="4" customWidth="1"/>
    <col min="14353" max="14353" width="12.7109375" style="4" customWidth="1"/>
    <col min="14354" max="14589" width="11.42578125" style="4"/>
    <col min="14590" max="14591" width="1.28515625" style="4" customWidth="1"/>
    <col min="14592" max="14592" width="1.5703125" style="4" customWidth="1"/>
    <col min="14593" max="14593" width="20.5703125" style="4" customWidth="1"/>
    <col min="14594" max="14594" width="12.7109375" style="4" customWidth="1"/>
    <col min="14595" max="14595" width="23" style="4" customWidth="1"/>
    <col min="14596" max="14597" width="22.42578125" style="4" customWidth="1"/>
    <col min="14598" max="14598" width="23.140625" style="4" customWidth="1"/>
    <col min="14599" max="14599" width="22.85546875" style="4" customWidth="1"/>
    <col min="14600" max="14600" width="22.5703125" style="4" customWidth="1"/>
    <col min="14601" max="14601" width="19.85546875" style="4" customWidth="1"/>
    <col min="14602" max="14603" width="24.7109375" style="4" customWidth="1"/>
    <col min="14604" max="14604" width="23.28515625" style="4" customWidth="1"/>
    <col min="14605" max="14605" width="3.5703125" style="4" customWidth="1"/>
    <col min="14606" max="14606" width="26.140625" style="4" customWidth="1"/>
    <col min="14607" max="14607" width="28.5703125" style="4" customWidth="1"/>
    <col min="14608" max="14608" width="28.85546875" style="4" customWidth="1"/>
    <col min="14609" max="14609" width="12.7109375" style="4" customWidth="1"/>
    <col min="14610" max="14845" width="11.42578125" style="4"/>
    <col min="14846" max="14847" width="1.28515625" style="4" customWidth="1"/>
    <col min="14848" max="14848" width="1.5703125" style="4" customWidth="1"/>
    <col min="14849" max="14849" width="20.5703125" style="4" customWidth="1"/>
    <col min="14850" max="14850" width="12.7109375" style="4" customWidth="1"/>
    <col min="14851" max="14851" width="23" style="4" customWidth="1"/>
    <col min="14852" max="14853" width="22.42578125" style="4" customWidth="1"/>
    <col min="14854" max="14854" width="23.140625" style="4" customWidth="1"/>
    <col min="14855" max="14855" width="22.85546875" style="4" customWidth="1"/>
    <col min="14856" max="14856" width="22.5703125" style="4" customWidth="1"/>
    <col min="14857" max="14857" width="19.85546875" style="4" customWidth="1"/>
    <col min="14858" max="14859" width="24.7109375" style="4" customWidth="1"/>
    <col min="14860" max="14860" width="23.28515625" style="4" customWidth="1"/>
    <col min="14861" max="14861" width="3.5703125" style="4" customWidth="1"/>
    <col min="14862" max="14862" width="26.140625" style="4" customWidth="1"/>
    <col min="14863" max="14863" width="28.5703125" style="4" customWidth="1"/>
    <col min="14864" max="14864" width="28.85546875" style="4" customWidth="1"/>
    <col min="14865" max="14865" width="12.7109375" style="4" customWidth="1"/>
    <col min="14866" max="15101" width="11.42578125" style="4"/>
    <col min="15102" max="15103" width="1.28515625" style="4" customWidth="1"/>
    <col min="15104" max="15104" width="1.5703125" style="4" customWidth="1"/>
    <col min="15105" max="15105" width="20.5703125" style="4" customWidth="1"/>
    <col min="15106" max="15106" width="12.7109375" style="4" customWidth="1"/>
    <col min="15107" max="15107" width="23" style="4" customWidth="1"/>
    <col min="15108" max="15109" width="22.42578125" style="4" customWidth="1"/>
    <col min="15110" max="15110" width="23.140625" style="4" customWidth="1"/>
    <col min="15111" max="15111" width="22.85546875" style="4" customWidth="1"/>
    <col min="15112" max="15112" width="22.5703125" style="4" customWidth="1"/>
    <col min="15113" max="15113" width="19.85546875" style="4" customWidth="1"/>
    <col min="15114" max="15115" width="24.7109375" style="4" customWidth="1"/>
    <col min="15116" max="15116" width="23.28515625" style="4" customWidth="1"/>
    <col min="15117" max="15117" width="3.5703125" style="4" customWidth="1"/>
    <col min="15118" max="15118" width="26.140625" style="4" customWidth="1"/>
    <col min="15119" max="15119" width="28.5703125" style="4" customWidth="1"/>
    <col min="15120" max="15120" width="28.85546875" style="4" customWidth="1"/>
    <col min="15121" max="15121" width="12.7109375" style="4" customWidth="1"/>
    <col min="15122" max="15357" width="11.42578125" style="4"/>
    <col min="15358" max="15359" width="1.28515625" style="4" customWidth="1"/>
    <col min="15360" max="15360" width="1.5703125" style="4" customWidth="1"/>
    <col min="15361" max="15361" width="20.5703125" style="4" customWidth="1"/>
    <col min="15362" max="15362" width="12.7109375" style="4" customWidth="1"/>
    <col min="15363" max="15363" width="23" style="4" customWidth="1"/>
    <col min="15364" max="15365" width="22.42578125" style="4" customWidth="1"/>
    <col min="15366" max="15366" width="23.140625" style="4" customWidth="1"/>
    <col min="15367" max="15367" width="22.85546875" style="4" customWidth="1"/>
    <col min="15368" max="15368" width="22.5703125" style="4" customWidth="1"/>
    <col min="15369" max="15369" width="19.85546875" style="4" customWidth="1"/>
    <col min="15370" max="15371" width="24.7109375" style="4" customWidth="1"/>
    <col min="15372" max="15372" width="23.28515625" style="4" customWidth="1"/>
    <col min="15373" max="15373" width="3.5703125" style="4" customWidth="1"/>
    <col min="15374" max="15374" width="26.140625" style="4" customWidth="1"/>
    <col min="15375" max="15375" width="28.5703125" style="4" customWidth="1"/>
    <col min="15376" max="15376" width="28.85546875" style="4" customWidth="1"/>
    <col min="15377" max="15377" width="12.7109375" style="4" customWidth="1"/>
    <col min="15378" max="15613" width="11.42578125" style="4"/>
    <col min="15614" max="15615" width="1.28515625" style="4" customWidth="1"/>
    <col min="15616" max="15616" width="1.5703125" style="4" customWidth="1"/>
    <col min="15617" max="15617" width="20.5703125" style="4" customWidth="1"/>
    <col min="15618" max="15618" width="12.7109375" style="4" customWidth="1"/>
    <col min="15619" max="15619" width="23" style="4" customWidth="1"/>
    <col min="15620" max="15621" width="22.42578125" style="4" customWidth="1"/>
    <col min="15622" max="15622" width="23.140625" style="4" customWidth="1"/>
    <col min="15623" max="15623" width="22.85546875" style="4" customWidth="1"/>
    <col min="15624" max="15624" width="22.5703125" style="4" customWidth="1"/>
    <col min="15625" max="15625" width="19.85546875" style="4" customWidth="1"/>
    <col min="15626" max="15627" width="24.7109375" style="4" customWidth="1"/>
    <col min="15628" max="15628" width="23.28515625" style="4" customWidth="1"/>
    <col min="15629" max="15629" width="3.5703125" style="4" customWidth="1"/>
    <col min="15630" max="15630" width="26.140625" style="4" customWidth="1"/>
    <col min="15631" max="15631" width="28.5703125" style="4" customWidth="1"/>
    <col min="15632" max="15632" width="28.85546875" style="4" customWidth="1"/>
    <col min="15633" max="15633" width="12.7109375" style="4" customWidth="1"/>
    <col min="15634" max="15869" width="11.42578125" style="4"/>
    <col min="15870" max="15871" width="1.28515625" style="4" customWidth="1"/>
    <col min="15872" max="15872" width="1.5703125" style="4" customWidth="1"/>
    <col min="15873" max="15873" width="20.5703125" style="4" customWidth="1"/>
    <col min="15874" max="15874" width="12.7109375" style="4" customWidth="1"/>
    <col min="15875" max="15875" width="23" style="4" customWidth="1"/>
    <col min="15876" max="15877" width="22.42578125" style="4" customWidth="1"/>
    <col min="15878" max="15878" width="23.140625" style="4" customWidth="1"/>
    <col min="15879" max="15879" width="22.85546875" style="4" customWidth="1"/>
    <col min="15880" max="15880" width="22.5703125" style="4" customWidth="1"/>
    <col min="15881" max="15881" width="19.85546875" style="4" customWidth="1"/>
    <col min="15882" max="15883" width="24.7109375" style="4" customWidth="1"/>
    <col min="15884" max="15884" width="23.28515625" style="4" customWidth="1"/>
    <col min="15885" max="15885" width="3.5703125" style="4" customWidth="1"/>
    <col min="15886" max="15886" width="26.140625" style="4" customWidth="1"/>
    <col min="15887" max="15887" width="28.5703125" style="4" customWidth="1"/>
    <col min="15888" max="15888" width="28.85546875" style="4" customWidth="1"/>
    <col min="15889" max="15889" width="12.7109375" style="4" customWidth="1"/>
    <col min="15890" max="16125" width="11.42578125" style="4"/>
    <col min="16126" max="16127" width="1.28515625" style="4" customWidth="1"/>
    <col min="16128" max="16128" width="1.5703125" style="4" customWidth="1"/>
    <col min="16129" max="16129" width="20.5703125" style="4" customWidth="1"/>
    <col min="16130" max="16130" width="12.7109375" style="4" customWidth="1"/>
    <col min="16131" max="16131" width="23" style="4" customWidth="1"/>
    <col min="16132" max="16133" width="22.42578125" style="4" customWidth="1"/>
    <col min="16134" max="16134" width="23.140625" style="4" customWidth="1"/>
    <col min="16135" max="16135" width="22.85546875" style="4" customWidth="1"/>
    <col min="16136" max="16136" width="22.5703125" style="4" customWidth="1"/>
    <col min="16137" max="16137" width="19.85546875" style="4" customWidth="1"/>
    <col min="16138" max="16139" width="24.7109375" style="4" customWidth="1"/>
    <col min="16140" max="16140" width="23.28515625" style="4" customWidth="1"/>
    <col min="16141" max="16141" width="3.5703125" style="4" customWidth="1"/>
    <col min="16142" max="16142" width="26.140625" style="4" customWidth="1"/>
    <col min="16143" max="16143" width="28.5703125" style="4" customWidth="1"/>
    <col min="16144" max="16144" width="28.85546875" style="4" customWidth="1"/>
    <col min="16145" max="16145" width="12.7109375" style="4" customWidth="1"/>
    <col min="16146" max="16384" width="11.42578125" style="4"/>
  </cols>
  <sheetData>
    <row r="2" spans="2:14" ht="32.25">
      <c r="B2" s="5" t="s">
        <v>0</v>
      </c>
      <c r="C2" s="6"/>
    </row>
    <row r="3" spans="2:14" ht="15.75" thickBot="1"/>
    <row r="4" spans="2:14" ht="9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2:14" ht="30" customHeight="1">
      <c r="B5" s="102" t="s">
        <v>42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1"/>
    </row>
    <row r="6" spans="2:14" ht="15.75" thickBot="1">
      <c r="B6" s="1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1"/>
    </row>
    <row r="7" spans="2:14" ht="35.2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2:14" ht="32.25" customHeight="1">
      <c r="B8" s="15"/>
      <c r="C8" s="103" t="str">
        <f>+'Deloppdrag C'!C8</f>
        <v>Tilbudsskjema Minibusstjenester Oslo, Asker og Bærum 2025</v>
      </c>
      <c r="D8" s="104"/>
      <c r="E8" s="104"/>
      <c r="F8" s="104"/>
      <c r="G8" s="105"/>
      <c r="H8" s="105"/>
      <c r="I8" s="105"/>
      <c r="J8" s="105"/>
      <c r="K8" s="105"/>
      <c r="L8" s="105"/>
      <c r="M8" s="105"/>
      <c r="N8" s="16"/>
    </row>
    <row r="9" spans="2:14" ht="26.25" customHeight="1">
      <c r="B9" s="17"/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20"/>
    </row>
    <row r="10" spans="2:14" ht="33" customHeight="1">
      <c r="B10" s="1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1"/>
    </row>
    <row r="11" spans="2:14" ht="1.5" customHeight="1" thickBot="1">
      <c r="B11" s="10"/>
      <c r="C11" s="84"/>
      <c r="D11" s="84"/>
      <c r="E11" s="84"/>
      <c r="F11" s="84"/>
      <c r="G11" s="84"/>
      <c r="H11" s="84"/>
      <c r="I11" s="84"/>
      <c r="J11" s="84"/>
      <c r="K11" s="58"/>
      <c r="L11" s="58"/>
      <c r="M11" s="58"/>
      <c r="N11" s="11"/>
    </row>
    <row r="12" spans="2:14" ht="26.25" customHeight="1" thickBot="1">
      <c r="B12" s="10"/>
      <c r="C12" s="58"/>
      <c r="D12" s="58"/>
      <c r="E12" s="58"/>
      <c r="F12" s="58"/>
      <c r="G12" s="225" t="s">
        <v>28</v>
      </c>
      <c r="H12" s="226"/>
      <c r="I12" s="226"/>
      <c r="J12" s="227"/>
      <c r="K12" s="58"/>
      <c r="L12" s="210" t="s">
        <v>2</v>
      </c>
      <c r="M12" s="211"/>
      <c r="N12" s="11"/>
    </row>
    <row r="13" spans="2:14" ht="35.25" customHeight="1" thickBot="1">
      <c r="B13" s="10"/>
      <c r="C13" s="214" t="s">
        <v>3</v>
      </c>
      <c r="D13" s="22"/>
      <c r="E13" s="23" t="s">
        <v>24</v>
      </c>
      <c r="F13" s="256" t="s">
        <v>27</v>
      </c>
      <c r="G13" s="218" t="s">
        <v>25</v>
      </c>
      <c r="H13" s="220" t="s">
        <v>5</v>
      </c>
      <c r="I13" s="222"/>
      <c r="J13" s="223" t="s">
        <v>6</v>
      </c>
      <c r="K13" s="58"/>
      <c r="L13" s="212"/>
      <c r="M13" s="213"/>
      <c r="N13" s="11"/>
    </row>
    <row r="14" spans="2:14" ht="41.25" customHeight="1" thickBot="1">
      <c r="B14" s="10"/>
      <c r="C14" s="215"/>
      <c r="D14" s="24"/>
      <c r="E14" s="25" t="s">
        <v>7</v>
      </c>
      <c r="F14" s="257"/>
      <c r="G14" s="219"/>
      <c r="H14" s="26" t="s">
        <v>8</v>
      </c>
      <c r="I14" s="26" t="s">
        <v>9</v>
      </c>
      <c r="J14" s="224"/>
      <c r="K14" s="58"/>
      <c r="L14" s="27" t="s">
        <v>10</v>
      </c>
      <c r="M14" s="28" t="s">
        <v>11</v>
      </c>
      <c r="N14" s="11"/>
    </row>
    <row r="15" spans="2:14" ht="34.5" customHeight="1">
      <c r="B15" s="10"/>
      <c r="C15" s="253" t="s">
        <v>29</v>
      </c>
      <c r="D15" s="230" t="s">
        <v>14</v>
      </c>
      <c r="E15" s="286">
        <v>5</v>
      </c>
      <c r="F15" s="29"/>
      <c r="G15" s="30"/>
      <c r="H15" s="142"/>
      <c r="I15" s="142"/>
      <c r="J15" s="120"/>
      <c r="K15" s="58"/>
      <c r="L15" s="139">
        <f>((($L$26*H15)+($M$26*I15))*(G15/$E$15))</f>
        <v>0</v>
      </c>
      <c r="M15" s="140">
        <f>(G15*J15)*12</f>
        <v>0</v>
      </c>
      <c r="N15" s="141"/>
    </row>
    <row r="16" spans="2:14" ht="34.5" customHeight="1" thickBot="1">
      <c r="B16" s="10"/>
      <c r="C16" s="229"/>
      <c r="D16" s="231"/>
      <c r="E16" s="287"/>
      <c r="F16" s="31"/>
      <c r="G16" s="32"/>
      <c r="H16" s="143"/>
      <c r="I16" s="143"/>
      <c r="J16" s="121"/>
      <c r="K16" s="58"/>
      <c r="L16" s="139">
        <f>((($L$26*H16)+($M$26*I16))*(G16/$E$15))</f>
        <v>0</v>
      </c>
      <c r="M16" s="140">
        <f>(G16*J16)*12</f>
        <v>0</v>
      </c>
      <c r="N16" s="141"/>
    </row>
    <row r="17" spans="2:14" ht="43.5" customHeight="1" thickBot="1">
      <c r="B17" s="10"/>
      <c r="C17" s="58"/>
      <c r="D17" s="58"/>
      <c r="E17" s="58"/>
      <c r="F17" s="58"/>
      <c r="G17" s="58"/>
      <c r="H17" s="58"/>
      <c r="I17" s="58"/>
      <c r="J17" s="58"/>
      <c r="K17" s="58"/>
      <c r="L17" s="33">
        <f>SUM(L15:L16)</f>
        <v>0</v>
      </c>
      <c r="M17" s="100">
        <f>SUM(M15:M16)</f>
        <v>0</v>
      </c>
      <c r="N17" s="34">
        <f>L17+M17</f>
        <v>0</v>
      </c>
    </row>
    <row r="18" spans="2:14" ht="22.5" customHeight="1">
      <c r="B18" s="10"/>
      <c r="C18" s="241" t="s">
        <v>37</v>
      </c>
      <c r="D18" s="241"/>
      <c r="E18" s="241"/>
      <c r="F18" s="241"/>
      <c r="G18" s="106"/>
      <c r="H18" s="106"/>
      <c r="I18" s="106"/>
      <c r="J18" s="106"/>
      <c r="K18" s="58"/>
      <c r="L18" s="58"/>
      <c r="M18" s="58"/>
      <c r="N18" s="11"/>
    </row>
    <row r="19" spans="2:14" ht="21" customHeight="1">
      <c r="B19" s="10"/>
      <c r="C19" s="58"/>
      <c r="D19" s="58"/>
      <c r="E19" s="58"/>
      <c r="F19" s="58"/>
      <c r="G19" s="58"/>
      <c r="H19" s="58"/>
      <c r="I19" s="58"/>
      <c r="J19" s="58"/>
      <c r="K19" s="58"/>
      <c r="L19" s="127" t="s">
        <v>26</v>
      </c>
      <c r="M19" s="127">
        <f>SUM(G15:G16)</f>
        <v>0</v>
      </c>
      <c r="N19" s="11"/>
    </row>
    <row r="20" spans="2:14" ht="21" customHeight="1">
      <c r="B20" s="10"/>
      <c r="C20" s="108" t="s">
        <v>15</v>
      </c>
      <c r="D20" s="108"/>
      <c r="E20" s="129"/>
      <c r="F20" s="108"/>
      <c r="G20" s="58"/>
      <c r="H20" s="58"/>
      <c r="I20" s="58"/>
      <c r="J20" s="58"/>
      <c r="K20" s="58"/>
      <c r="L20" s="58"/>
      <c r="M20" s="58"/>
      <c r="N20" s="11"/>
    </row>
    <row r="21" spans="2:14" ht="21" customHeight="1">
      <c r="B21" s="10"/>
      <c r="C21" s="169"/>
      <c r="D21" s="169"/>
      <c r="E21" s="170"/>
      <c r="F21" s="169"/>
      <c r="G21" s="58"/>
      <c r="H21" s="58"/>
      <c r="I21" s="58"/>
      <c r="J21" s="58"/>
      <c r="K21" s="58"/>
      <c r="L21" s="58"/>
      <c r="M21" s="58"/>
      <c r="N21" s="11"/>
    </row>
    <row r="22" spans="2:14" ht="30" customHeight="1">
      <c r="B22" s="10"/>
      <c r="C22" s="246" t="s">
        <v>16</v>
      </c>
      <c r="D22" s="246"/>
      <c r="E22" s="288"/>
      <c r="F22" s="289"/>
      <c r="G22" s="290"/>
      <c r="H22" s="58"/>
      <c r="I22" s="58"/>
      <c r="J22" s="58"/>
      <c r="K22" s="58"/>
      <c r="L22" s="58"/>
      <c r="M22" s="58"/>
      <c r="N22" s="11"/>
    </row>
    <row r="23" spans="2:14" ht="19.5" thickBot="1">
      <c r="B23" s="35"/>
      <c r="C23" s="36"/>
      <c r="D23" s="36"/>
      <c r="E23" s="36"/>
      <c r="F23" s="36"/>
      <c r="G23" s="37"/>
      <c r="H23" s="37"/>
      <c r="I23" s="37"/>
      <c r="J23" s="37"/>
      <c r="K23" s="37"/>
      <c r="L23" s="37"/>
      <c r="M23" s="37"/>
      <c r="N23" s="38"/>
    </row>
    <row r="24" spans="2:14" ht="12.75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2:14" ht="32.450000000000003" customHeight="1">
      <c r="J25" s="73" t="s">
        <v>3</v>
      </c>
      <c r="K25" s="74" t="s">
        <v>18</v>
      </c>
      <c r="L25" s="75" t="s">
        <v>8</v>
      </c>
      <c r="M25" s="75" t="s">
        <v>9</v>
      </c>
      <c r="N25" s="75" t="s">
        <v>19</v>
      </c>
    </row>
    <row r="26" spans="2:14" ht="32.450000000000003" customHeight="1">
      <c r="J26" s="73" t="s">
        <v>29</v>
      </c>
      <c r="K26" s="73" t="s">
        <v>14</v>
      </c>
      <c r="L26" s="136">
        <v>3988</v>
      </c>
      <c r="M26" s="136">
        <v>50</v>
      </c>
      <c r="N26" s="137">
        <f>SUM(L26:M26)</f>
        <v>4038</v>
      </c>
    </row>
    <row r="27" spans="2:14" ht="13.5" customHeight="1"/>
    <row r="28" spans="2:14" ht="48" customHeight="1"/>
    <row r="30" spans="2:14" ht="12.75" customHeight="1"/>
    <row r="31" spans="2:14" ht="30.75" customHeight="1">
      <c r="G31" s="63"/>
    </row>
    <row r="32" spans="2:14" ht="30.75" customHeight="1">
      <c r="G32" s="63"/>
    </row>
    <row r="38" spans="2:7" ht="27.75" customHeight="1"/>
    <row r="39" spans="2:7" ht="30.75" customHeight="1"/>
    <row r="40" spans="2:7" ht="30.75" customHeight="1">
      <c r="G40" s="63"/>
    </row>
    <row r="41" spans="2:7" ht="30.75" customHeight="1"/>
    <row r="42" spans="2:7" ht="30.75" customHeight="1"/>
    <row r="43" spans="2:7" ht="30.75" customHeight="1">
      <c r="B43" s="64"/>
    </row>
    <row r="44" spans="2:7" ht="30.75" customHeight="1">
      <c r="B44" s="64"/>
    </row>
    <row r="45" spans="2:7" ht="15.75">
      <c r="B45" s="64"/>
    </row>
    <row r="48" spans="2:7">
      <c r="G48" s="65"/>
    </row>
    <row r="49" spans="7:7">
      <c r="G49" s="65"/>
    </row>
    <row r="68" spans="2:12" ht="23.25">
      <c r="C68" s="66"/>
      <c r="D68" s="66"/>
      <c r="E68" s="66"/>
      <c r="F68" s="66"/>
      <c r="H68" s="67"/>
      <c r="I68" s="67"/>
      <c r="J68" s="67"/>
      <c r="K68" s="67"/>
      <c r="L68" s="67"/>
    </row>
    <row r="69" spans="2:12" ht="23.25">
      <c r="C69" s="66"/>
      <c r="D69" s="66"/>
      <c r="E69" s="66"/>
      <c r="F69" s="66"/>
      <c r="H69" s="67"/>
      <c r="I69" s="67"/>
      <c r="J69" s="67"/>
      <c r="K69" s="67"/>
      <c r="L69" s="67"/>
    </row>
    <row r="71" spans="2:12" ht="23.25">
      <c r="B71" s="66"/>
      <c r="C71" s="64"/>
      <c r="D71" s="64"/>
      <c r="E71" s="64"/>
      <c r="F71" s="64"/>
      <c r="H71" s="64"/>
      <c r="I71" s="64"/>
      <c r="J71" s="64"/>
      <c r="K71" s="64"/>
      <c r="L71" s="64"/>
    </row>
    <row r="72" spans="2:12" ht="23.25">
      <c r="B72" s="66"/>
    </row>
    <row r="73" spans="2:12" ht="15.75">
      <c r="C73" s="21"/>
      <c r="D73" s="21"/>
      <c r="E73" s="21"/>
      <c r="F73" s="21"/>
      <c r="H73" s="21"/>
      <c r="I73" s="21"/>
      <c r="J73" s="21"/>
      <c r="K73" s="21"/>
      <c r="L73" s="21"/>
    </row>
    <row r="74" spans="2:12" ht="15.75">
      <c r="B74" s="68"/>
      <c r="H74" s="235"/>
      <c r="I74" s="63"/>
      <c r="J74" s="63"/>
      <c r="K74" s="63"/>
      <c r="L74" s="63"/>
    </row>
    <row r="75" spans="2:12" ht="15.75">
      <c r="H75" s="235"/>
      <c r="I75" s="63"/>
      <c r="J75" s="63"/>
      <c r="K75" s="63"/>
      <c r="L75" s="63"/>
    </row>
    <row r="76" spans="2:12" ht="15.75">
      <c r="C76" s="63"/>
      <c r="D76" s="63"/>
      <c r="E76" s="63"/>
      <c r="F76" s="63"/>
    </row>
    <row r="77" spans="2:12" ht="15.75">
      <c r="C77" s="63"/>
      <c r="D77" s="63"/>
      <c r="E77" s="63"/>
      <c r="F77" s="63"/>
    </row>
    <row r="78" spans="2:12" ht="30.75" customHeight="1">
      <c r="B78" s="64"/>
      <c r="G78" s="63"/>
    </row>
    <row r="79" spans="2:12" ht="30.75" customHeight="1">
      <c r="B79" s="64"/>
      <c r="G79" s="63"/>
    </row>
    <row r="80" spans="2:12" ht="15.75">
      <c r="B80" s="64"/>
    </row>
    <row r="83" spans="2:12" ht="15.75">
      <c r="B83" s="68"/>
      <c r="C83" s="63"/>
      <c r="D83" s="63"/>
      <c r="E83" s="63"/>
      <c r="F83" s="63"/>
      <c r="H83" s="63"/>
      <c r="I83" s="63"/>
      <c r="J83" s="63"/>
      <c r="K83" s="63"/>
      <c r="L83" s="63"/>
    </row>
    <row r="84" spans="2:12" ht="18.75">
      <c r="B84" s="70"/>
      <c r="C84" s="71"/>
      <c r="D84" s="71"/>
      <c r="E84" s="71"/>
      <c r="F84" s="71"/>
    </row>
    <row r="85" spans="2:12" ht="27.75" customHeight="1">
      <c r="C85" s="71"/>
      <c r="D85" s="71"/>
      <c r="E85" s="71"/>
      <c r="F85" s="71"/>
    </row>
    <row r="86" spans="2:12" ht="30.75" customHeight="1">
      <c r="C86" s="71"/>
      <c r="D86" s="71"/>
      <c r="E86" s="71"/>
      <c r="F86" s="71"/>
    </row>
    <row r="87" spans="2:12" ht="30.75" customHeight="1">
      <c r="B87" s="64"/>
      <c r="G87" s="63"/>
    </row>
    <row r="88" spans="2:12" ht="30.75" customHeight="1">
      <c r="B88" s="64"/>
    </row>
    <row r="89" spans="2:12" ht="15.75">
      <c r="B89" s="64"/>
    </row>
    <row r="92" spans="2:12">
      <c r="G92" s="65"/>
    </row>
    <row r="93" spans="2:12">
      <c r="G93" s="65"/>
    </row>
    <row r="97" spans="2:12" ht="23.25">
      <c r="C97" s="72"/>
      <c r="D97" s="72"/>
      <c r="E97" s="72"/>
      <c r="F97" s="72"/>
      <c r="H97" s="67"/>
      <c r="I97" s="67"/>
      <c r="J97" s="67"/>
      <c r="K97" s="67"/>
      <c r="L97" s="67"/>
    </row>
    <row r="98" spans="2:12" ht="23.25">
      <c r="C98" s="72"/>
      <c r="D98" s="72"/>
      <c r="E98" s="72"/>
      <c r="F98" s="72"/>
      <c r="H98" s="67"/>
      <c r="I98" s="67"/>
      <c r="J98" s="67"/>
      <c r="K98" s="67"/>
      <c r="L98" s="67"/>
    </row>
    <row r="99" spans="2:12" ht="18" customHeight="1"/>
    <row r="100" spans="2:12" ht="18" customHeight="1">
      <c r="B100" s="72"/>
      <c r="C100" s="64"/>
      <c r="D100" s="64"/>
      <c r="E100" s="64"/>
      <c r="F100" s="64"/>
      <c r="H100" s="64"/>
      <c r="I100" s="64"/>
      <c r="J100" s="64"/>
      <c r="K100" s="64"/>
      <c r="L100" s="64"/>
    </row>
    <row r="101" spans="2:12" ht="18" customHeight="1">
      <c r="B101" s="72"/>
    </row>
    <row r="102" spans="2:12" ht="15.75">
      <c r="C102" s="21"/>
      <c r="D102" s="21"/>
      <c r="E102" s="21"/>
      <c r="F102" s="21"/>
      <c r="H102" s="21"/>
      <c r="I102" s="21"/>
      <c r="J102" s="21"/>
      <c r="K102" s="21"/>
      <c r="L102" s="21"/>
    </row>
    <row r="103" spans="2:12" ht="15.75">
      <c r="B103" s="68"/>
      <c r="H103" s="235"/>
      <c r="I103" s="63"/>
      <c r="J103" s="63"/>
      <c r="K103" s="63"/>
      <c r="L103" s="63"/>
    </row>
    <row r="104" spans="2:12" ht="15.75">
      <c r="H104" s="235"/>
      <c r="I104" s="63"/>
      <c r="J104" s="63"/>
      <c r="K104" s="63"/>
      <c r="L104" s="63"/>
    </row>
    <row r="105" spans="2:12" ht="15.75">
      <c r="C105" s="63"/>
      <c r="D105" s="63"/>
      <c r="E105" s="63"/>
      <c r="F105" s="63"/>
    </row>
    <row r="106" spans="2:12" ht="15.75">
      <c r="C106" s="63"/>
      <c r="D106" s="63"/>
      <c r="E106" s="63"/>
      <c r="F106" s="63"/>
    </row>
    <row r="107" spans="2:12" ht="30.75" customHeight="1">
      <c r="B107" s="64"/>
      <c r="C107" s="63"/>
      <c r="D107" s="63"/>
      <c r="E107" s="63"/>
      <c r="F107" s="63"/>
      <c r="G107" s="63"/>
    </row>
    <row r="108" spans="2:12" ht="30.75" customHeight="1">
      <c r="B108" s="64"/>
      <c r="C108" s="63"/>
      <c r="D108" s="63"/>
      <c r="E108" s="63"/>
      <c r="F108" s="63"/>
      <c r="G108" s="63"/>
    </row>
    <row r="109" spans="2:12" ht="30.75" customHeight="1">
      <c r="B109" s="64"/>
    </row>
    <row r="110" spans="2:12" ht="30.75" customHeight="1">
      <c r="B110" s="64"/>
    </row>
    <row r="111" spans="2:12" ht="15.75">
      <c r="B111" s="64"/>
    </row>
    <row r="114" spans="2:12" ht="15.75">
      <c r="B114" s="68"/>
      <c r="C114" s="63"/>
      <c r="D114" s="63"/>
      <c r="E114" s="63"/>
      <c r="F114" s="63"/>
      <c r="H114" s="63"/>
      <c r="I114" s="63"/>
      <c r="J114" s="63"/>
      <c r="K114" s="63"/>
      <c r="L114" s="63"/>
    </row>
    <row r="115" spans="2:12" ht="18.75">
      <c r="B115" s="70"/>
      <c r="C115" s="71"/>
      <c r="D115" s="71"/>
      <c r="E115" s="71"/>
      <c r="F115" s="71"/>
    </row>
    <row r="116" spans="2:12" ht="27.75" customHeight="1">
      <c r="C116" s="71"/>
      <c r="D116" s="71"/>
      <c r="E116" s="71"/>
      <c r="F116" s="71"/>
    </row>
    <row r="117" spans="2:12" ht="30.75" customHeight="1">
      <c r="C117" s="71"/>
      <c r="D117" s="71"/>
      <c r="E117" s="71"/>
      <c r="F117" s="71"/>
    </row>
    <row r="118" spans="2:12" ht="30.75" customHeight="1">
      <c r="B118" s="64"/>
      <c r="C118" s="71"/>
      <c r="D118" s="71"/>
      <c r="E118" s="71"/>
      <c r="F118" s="71"/>
      <c r="G118" s="63"/>
    </row>
    <row r="119" spans="2:12" ht="30.75" customHeight="1">
      <c r="B119" s="64"/>
      <c r="C119" s="71"/>
      <c r="D119" s="71"/>
      <c r="E119" s="71"/>
      <c r="F119" s="71"/>
    </row>
    <row r="120" spans="2:12" ht="30.75" customHeight="1">
      <c r="B120" s="64"/>
      <c r="C120" s="71"/>
      <c r="D120" s="71"/>
      <c r="E120" s="71"/>
      <c r="F120" s="71"/>
    </row>
    <row r="121" spans="2:12" ht="30.75" customHeight="1">
      <c r="B121" s="64"/>
      <c r="C121" s="71"/>
      <c r="D121" s="71"/>
      <c r="E121" s="71"/>
      <c r="F121" s="71"/>
    </row>
    <row r="122" spans="2:12" ht="30.75" customHeight="1">
      <c r="B122" s="64"/>
      <c r="C122" s="71"/>
      <c r="D122" s="71"/>
      <c r="E122" s="71"/>
      <c r="F122" s="71"/>
    </row>
    <row r="123" spans="2:12" ht="30.75" customHeight="1">
      <c r="B123" s="64"/>
      <c r="C123" s="71"/>
      <c r="D123" s="71"/>
      <c r="E123" s="71"/>
      <c r="F123" s="71"/>
    </row>
    <row r="124" spans="2:12" ht="30.75" customHeight="1">
      <c r="B124" s="64"/>
    </row>
    <row r="125" spans="2:12" ht="30.75" customHeight="1">
      <c r="B125" s="64"/>
    </row>
    <row r="126" spans="2:12" ht="15.75">
      <c r="B126" s="64"/>
    </row>
    <row r="129" spans="7:7">
      <c r="G129" s="65"/>
    </row>
    <row r="130" spans="7:7">
      <c r="G130" s="65"/>
    </row>
  </sheetData>
  <mergeCells count="15">
    <mergeCell ref="H103:H104"/>
    <mergeCell ref="C15:C16"/>
    <mergeCell ref="D15:D16"/>
    <mergeCell ref="E15:E16"/>
    <mergeCell ref="C18:F18"/>
    <mergeCell ref="C22:D22"/>
    <mergeCell ref="H74:H75"/>
    <mergeCell ref="E22:G22"/>
    <mergeCell ref="G12:J12"/>
    <mergeCell ref="L12:M13"/>
    <mergeCell ref="C13:C14"/>
    <mergeCell ref="F13:F14"/>
    <mergeCell ref="G13:G14"/>
    <mergeCell ref="H13:I13"/>
    <mergeCell ref="J13:J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C2F06D7A66754FB2ED2EA378D2F5E5" ma:contentTypeVersion="10" ma:contentTypeDescription="Opprett et nytt dokument." ma:contentTypeScope="" ma:versionID="fb97b80d0481e1d78cf69972ff60b7c5">
  <xsd:schema xmlns:xsd="http://www.w3.org/2001/XMLSchema" xmlns:xs="http://www.w3.org/2001/XMLSchema" xmlns:p="http://schemas.microsoft.com/office/2006/metadata/properties" xmlns:ns2="4027df9f-8a93-4e06-a8c2-7b84a58fddcd" xmlns:ns3="ae92a5b4-865f-4e6f-9c7b-b59d6c79c66d" targetNamespace="http://schemas.microsoft.com/office/2006/metadata/properties" ma:root="true" ma:fieldsID="c364398bf53186bbe39fb20698f2c92e" ns2:_="" ns3:_="">
    <xsd:import namespace="4027df9f-8a93-4e06-a8c2-7b84a58fddcd"/>
    <xsd:import namespace="ae92a5b4-865f-4e6f-9c7b-b59d6c79c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7df9f-8a93-4e06-a8c2-7b84a58fdd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2a5b4-865f-4e6f-9c7b-b59d6c79c6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D8048F-A2D0-495D-8C2E-E5497D658F4D}"/>
</file>

<file path=customXml/itemProps2.xml><?xml version="1.0" encoding="utf-8"?>
<ds:datastoreItem xmlns:ds="http://schemas.openxmlformats.org/officeDocument/2006/customXml" ds:itemID="{1E013A82-988A-402E-A3F0-96AA3FE06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E4B00-8ECE-43B4-B8B0-9B42D4418055}">
  <ds:schemaRefs>
    <ds:schemaRef ds:uri="http://schemas.microsoft.com/office/2006/metadata/properties"/>
    <ds:schemaRef ds:uri="http://schemas.microsoft.com/office/infopath/2007/PartnerControls"/>
    <ds:schemaRef ds:uri="57d60343-3b6e-4bad-8f45-3020def22d2a"/>
    <ds:schemaRef ds:uri="83e6fecc-21ad-4a04-bf0d-b79dbe89be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Deloppdrag A</vt:lpstr>
      <vt:lpstr>Deloppdrag B</vt:lpstr>
      <vt:lpstr>Opsjon B</vt:lpstr>
      <vt:lpstr>Deloppdrag C</vt:lpstr>
      <vt:lpstr>Opsjon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Johansen Lise Marie</dc:creator>
  <cp:keywords/>
  <dc:description/>
  <cp:lastModifiedBy>Lise Marie Johansen</cp:lastModifiedBy>
  <cp:revision/>
  <cp:lastPrinted>2023-05-31T09:37:22Z</cp:lastPrinted>
  <dcterms:created xsi:type="dcterms:W3CDTF">2021-02-23T07:47:33Z</dcterms:created>
  <dcterms:modified xsi:type="dcterms:W3CDTF">2023-12-19T13:08:59Z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0x0101002BC2F06D7A66754FB2ED2EA378D2F5E5</vt:lpwstr>
  </property>
  <property fmtid="{D5CDD505-2E9C-101B-9397-08002B2CF9AE}" pid="3" name="MediaServiceImageTags">
    <vt:lpwstr/>
  </property>
</Properties>
</file>