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5/"/>
    </mc:Choice>
  </mc:AlternateContent>
  <xr:revisionPtr revIDLastSave="1446" documentId="13_ncr:1_{07E82FA7-5599-4784-B4AB-406A21AE5AA7}" xr6:coauthVersionLast="47" xr6:coauthVersionMax="47" xr10:uidLastSave="{EE370761-2E75-4404-A9FA-6220B4E3760A}"/>
  <bookViews>
    <workbookView xWindow="-120" yWindow="-120" windowWidth="51840" windowHeight="21120" activeTab="1" xr2:uid="{00000000-000D-0000-FFFF-FFFF00000000}"/>
  </bookViews>
  <sheets>
    <sheet name="BASIS" sheetId="14" r:id="rId1"/>
    <sheet name="OPSJON" sheetId="1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6" l="1"/>
  <c r="H54" i="14"/>
  <c r="H54" i="16"/>
  <c r="H65" i="14"/>
  <c r="H66" i="16"/>
  <c r="O13" i="14"/>
  <c r="F13" i="14"/>
  <c r="O13" i="16"/>
  <c r="X13" i="16"/>
  <c r="Z54" i="16"/>
  <c r="Q54" i="14"/>
  <c r="X18" i="16"/>
  <c r="X12" i="16"/>
  <c r="Z52" i="16"/>
  <c r="Z51" i="16"/>
  <c r="Z46" i="16"/>
  <c r="Z45" i="16"/>
  <c r="Z44" i="16"/>
  <c r="Z43" i="16"/>
  <c r="Z38" i="16"/>
  <c r="Z33" i="16"/>
  <c r="X25" i="16"/>
  <c r="Z18" i="16"/>
  <c r="X17" i="16"/>
  <c r="Z17" i="16" s="1"/>
  <c r="Z11" i="16"/>
  <c r="Z10" i="16"/>
  <c r="Z9" i="16"/>
  <c r="Z8" i="16"/>
  <c r="O12" i="16"/>
  <c r="Q52" i="16"/>
  <c r="Q51" i="16"/>
  <c r="Q46" i="16"/>
  <c r="Q45" i="16"/>
  <c r="Q44" i="16"/>
  <c r="Q43" i="16"/>
  <c r="Q38" i="16"/>
  <c r="Q33" i="16"/>
  <c r="Q28" i="16"/>
  <c r="Q26" i="16"/>
  <c r="O25" i="16"/>
  <c r="Q25" i="16" s="1"/>
  <c r="Q24" i="16"/>
  <c r="Q18" i="16"/>
  <c r="Q17" i="16"/>
  <c r="Q11" i="16"/>
  <c r="Q10" i="16"/>
  <c r="Q9" i="16"/>
  <c r="Q8" i="16"/>
  <c r="F52" i="16"/>
  <c r="G52" i="16"/>
  <c r="H52" i="16"/>
  <c r="H51" i="16"/>
  <c r="G51" i="16"/>
  <c r="F51" i="16"/>
  <c r="F44" i="16"/>
  <c r="G44" i="16"/>
  <c r="H44" i="16"/>
  <c r="F45" i="16"/>
  <c r="G45" i="16"/>
  <c r="H45" i="16"/>
  <c r="F46" i="16"/>
  <c r="G46" i="16"/>
  <c r="H46" i="16"/>
  <c r="H43" i="16"/>
  <c r="G43" i="16"/>
  <c r="F43" i="16"/>
  <c r="H38" i="16"/>
  <c r="G38" i="16"/>
  <c r="H33" i="16"/>
  <c r="G33" i="16"/>
  <c r="F25" i="16"/>
  <c r="G25" i="16"/>
  <c r="H25" i="16"/>
  <c r="F26" i="16"/>
  <c r="G26" i="16"/>
  <c r="H26" i="16"/>
  <c r="F27" i="16"/>
  <c r="G27" i="16"/>
  <c r="H27" i="16"/>
  <c r="F28" i="16"/>
  <c r="G28" i="16"/>
  <c r="H28" i="16"/>
  <c r="H24" i="16"/>
  <c r="F24" i="16"/>
  <c r="G24" i="16"/>
  <c r="H18" i="16"/>
  <c r="H17" i="16"/>
  <c r="G18" i="16"/>
  <c r="G17" i="16"/>
  <c r="F18" i="16"/>
  <c r="F17" i="16"/>
  <c r="H9" i="16"/>
  <c r="H10" i="16"/>
  <c r="H11" i="16"/>
  <c r="H8" i="16"/>
  <c r="G9" i="16"/>
  <c r="G10" i="16"/>
  <c r="G11" i="16"/>
  <c r="G8" i="16"/>
  <c r="F12" i="16"/>
  <c r="F11" i="16"/>
  <c r="F10" i="16"/>
  <c r="F8" i="16"/>
  <c r="Q52" i="14"/>
  <c r="Q51" i="14"/>
  <c r="Q46" i="14"/>
  <c r="Q45" i="14"/>
  <c r="Q44" i="14"/>
  <c r="Q43" i="14"/>
  <c r="Q38" i="14"/>
  <c r="Q33" i="14"/>
  <c r="Q18" i="14"/>
  <c r="Q17" i="14"/>
  <c r="Q11" i="14"/>
  <c r="Q10" i="14"/>
  <c r="Q9" i="14"/>
  <c r="Q8" i="14"/>
  <c r="O17" i="14"/>
  <c r="O18" i="14"/>
  <c r="O12" i="14"/>
  <c r="F12" i="14"/>
  <c r="H18" i="14"/>
  <c r="H11" i="14"/>
  <c r="O25" i="14"/>
  <c r="F25" i="14"/>
  <c r="H25" i="14" s="1"/>
  <c r="H52" i="14"/>
  <c r="H51" i="14"/>
  <c r="H46" i="14"/>
  <c r="H45" i="14"/>
  <c r="H44" i="14"/>
  <c r="H43" i="14"/>
  <c r="H38" i="14"/>
  <c r="H33" i="14"/>
  <c r="H28" i="14"/>
  <c r="H26" i="14"/>
  <c r="H24" i="14"/>
  <c r="H10" i="14"/>
  <c r="H9" i="14"/>
  <c r="H8" i="14"/>
  <c r="H17" i="14"/>
  <c r="H64" i="14" l="1"/>
  <c r="H66" i="14" s="1"/>
  <c r="H65" i="16"/>
  <c r="H67" i="16" l="1"/>
</calcChain>
</file>

<file path=xl/sharedStrings.xml><?xml version="1.0" encoding="utf-8"?>
<sst xmlns="http://schemas.openxmlformats.org/spreadsheetml/2006/main" count="365" uniqueCount="61">
  <si>
    <t>Tabell 5.1.1: Godtgjørelse for ruteproduksjon rutekm i NOK pr år</t>
  </si>
  <si>
    <t>Drivlinje</t>
  </si>
  <si>
    <t>Priselementer</t>
  </si>
  <si>
    <t>Rutekm pr år</t>
  </si>
  <si>
    <t>Kr pr rutekm</t>
  </si>
  <si>
    <t>Total NOK pr år</t>
  </si>
  <si>
    <t xml:space="preserve">Utslippsfritt </t>
  </si>
  <si>
    <t>Strømpris</t>
  </si>
  <si>
    <t>Nettleie og vedlikehold</t>
  </si>
  <si>
    <t>Diesel</t>
  </si>
  <si>
    <t>Drivstoff og vedlikehold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</si>
  <si>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</si>
  <si>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</si>
  <si>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</si>
  <si>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</si>
  <si>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</si>
  <si>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Antall busser (i rute + reserve)</t>
  </si>
  <si>
    <t>Pris per buss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</si>
  <si>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</si>
  <si>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</si>
  <si>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</si>
  <si>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</si>
  <si>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</si>
  <si>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</si>
  <si>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</si>
  <si>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</si>
  <si>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</si>
  <si>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</si>
  <si>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</si>
  <si>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</si>
  <si>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</si>
  <si>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</si>
  <si>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Tilbud i NOK pr år, pkt 5.1.1-5.1.7: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</si>
  <si>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</si>
  <si>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</si>
  <si>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</si>
  <si>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</si>
  <si>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ia</t>
  </si>
  <si>
    <t>Tilbudsskjema for perioden 04.10.2026-14.04.2030</t>
  </si>
  <si>
    <t>Tilbudsskjema for perioden 15.04.2030-30.06.2031 (forlengelse)</t>
  </si>
  <si>
    <t>Tilbudsskjema for basis totalt</t>
  </si>
  <si>
    <t>Tilbudsskjema for opsjon totalt</t>
  </si>
  <si>
    <t>BYD Elektrisk singelbuss (NL)</t>
  </si>
  <si>
    <t>MAN diesel singelbuss (NE)</t>
  </si>
  <si>
    <t>MAN diesel leddbuss (LE)</t>
  </si>
  <si>
    <t>Solaris diesel singelbuss (NL)</t>
  </si>
  <si>
    <t xml:space="preserve">Busstype og busskategori </t>
  </si>
  <si>
    <t>MAN diesel boggibuss (BE)</t>
  </si>
  <si>
    <t>Ruteområde</t>
  </si>
  <si>
    <t>Vestre Aker og Østre Bærum</t>
  </si>
  <si>
    <t>Lommedalen og Vestre Bærum</t>
  </si>
  <si>
    <r>
      <rPr>
        <b/>
        <sz val="12"/>
        <rFont val="Arial"/>
        <family val="2"/>
      </rPr>
      <t xml:space="preserve">Vogntimepris 1: 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</si>
  <si>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2: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</si>
  <si>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3: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</si>
  <si>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4:</t>
    </r>
    <r>
      <rPr>
        <sz val="12"/>
        <rFont val="Arial"/>
        <family val="2"/>
      </rPr>
      <t xml:space="preserve">
Helligdager*</t>
    </r>
  </si>
  <si>
    <t>kontroll km</t>
  </si>
  <si>
    <t>Tilbudsskjema Total Ro 1/Ro 2
BASIS
Periode 04.10.2026-14.04.2030</t>
  </si>
  <si>
    <t>Tilbudsskjema Total Ro 1/Ro 2
BASIS FORLENGELSE
Periode 15.04.2030-30.06.2031</t>
  </si>
  <si>
    <t>Tilbudsskjema Total Ro 1/Ro 2
BASIS
Periode 04.10.2026-30.06.2027</t>
  </si>
  <si>
    <t>Tilbudsskjema Total Ro 1/Ro 2
OPSJON
Periode 01.07.2027-14.04.2030</t>
  </si>
  <si>
    <t>Tilbudsskjema Total Ro 1/Ro 2
OPSJON FORLENGELSE
Periode 15.04.2030-30.06.2031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</si>
</sst>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&quot;kr&quot;\ #,##0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A300"/>
        <bgColor indexed="64"/>
      </patternFill>
    </fill>
    <fill>
      <patternFill patternType="solid">
        <fgColor theme="1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20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4" borderId="8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center" wrapText="1"/>
    </xf>
    <xf numFmtId="1" fontId="2" fillId="4" borderId="8" xfId="0" applyNumberFormat="1" applyFont="1" applyFill="1" applyBorder="1" applyAlignment="1">
      <alignment horizontal="center" wrapText="1"/>
    </xf>
    <xf numFmtId="0" fontId="1" fillId="0" borderId="8" xfId="0" applyFont="1" applyBorder="1"/>
    <xf numFmtId="3" fontId="1" fillId="0" borderId="0" xfId="0" applyNumberFormat="1" applyFont="1" applyAlignment="1">
      <alignment horizontal="center"/>
    </xf>
    <xf numFmtId="0" fontId="1" fillId="4" borderId="8" xfId="0" applyFont="1" applyFill="1" applyBorder="1"/>
    <xf numFmtId="165" fontId="2" fillId="0" borderId="8" xfId="0" applyNumberFormat="1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 wrapText="1"/>
    </xf>
    <xf numFmtId="0" fontId="1" fillId="4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2" fillId="4" borderId="0" xfId="0" applyFont="1" applyFill="1"/>
    <xf numFmtId="3" fontId="1" fillId="4" borderId="8" xfId="0" applyNumberFormat="1" applyFont="1" applyFill="1" applyBorder="1" applyAlignment="1">
      <alignment horizontal="center"/>
    </xf>
    <xf numFmtId="164" fontId="1" fillId="4" borderId="8" xfId="0" applyNumberFormat="1" applyFont="1" applyFill="1" applyBorder="1"/>
    <xf numFmtId="165" fontId="2" fillId="4" borderId="8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left"/>
    </xf>
    <xf numFmtId="3" fontId="2" fillId="4" borderId="10" xfId="0" applyNumberFormat="1" applyFont="1" applyFill="1" applyBorder="1" applyAlignment="1">
      <alignment horizontal="center"/>
    </xf>
    <xf numFmtId="164" fontId="1" fillId="4" borderId="0" xfId="0" applyNumberFormat="1" applyFont="1" applyFill="1"/>
    <xf numFmtId="16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4" borderId="0" xfId="0" applyFont="1" applyFill="1"/>
    <xf numFmtId="3" fontId="1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 wrapText="1"/>
    </xf>
    <xf numFmtId="165" fontId="2" fillId="4" borderId="8" xfId="0" applyNumberFormat="1" applyFont="1" applyFill="1" applyBorder="1" applyAlignment="1">
      <alignment horizontal="center" wrapText="1"/>
    </xf>
    <xf numFmtId="164" fontId="1" fillId="4" borderId="8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 wrapText="1"/>
    </xf>
    <xf numFmtId="0" fontId="1" fillId="4" borderId="3" xfId="0" applyFont="1" applyFill="1" applyBorder="1"/>
    <xf numFmtId="0" fontId="1" fillId="4" borderId="4" xfId="0" applyFont="1" applyFill="1" applyBorder="1"/>
    <xf numFmtId="0" fontId="2" fillId="4" borderId="4" xfId="0" applyFont="1" applyFill="1" applyBorder="1" applyAlignment="1">
      <alignment horizontal="left" wrapText="1"/>
    </xf>
    <xf numFmtId="0" fontId="1" fillId="4" borderId="5" xfId="0" applyFont="1" applyFill="1" applyBorder="1"/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0" fontId="1" fillId="0" borderId="8" xfId="0" applyFont="1" applyBorder="1" applyAlignment="1">
      <alignment wrapText="1"/>
    </xf>
    <xf numFmtId="0" fontId="0" fillId="0" borderId="8" xfId="0" applyBorder="1"/>
    <xf numFmtId="0" fontId="2" fillId="0" borderId="0" xfId="0" applyFont="1"/>
    <xf numFmtId="0" fontId="11" fillId="0" borderId="0" xfId="0" applyFont="1"/>
    <xf numFmtId="0" fontId="2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/>
    <xf numFmtId="0" fontId="6" fillId="0" borderId="4" xfId="0" applyFont="1" applyBorder="1" applyAlignment="1">
      <alignment horizontal="center"/>
    </xf>
    <xf numFmtId="0" fontId="2" fillId="3" borderId="8" xfId="0" applyFont="1" applyFill="1" applyBorder="1"/>
    <xf numFmtId="0" fontId="11" fillId="3" borderId="8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4" borderId="8" xfId="0" applyFont="1" applyFill="1" applyBorder="1"/>
    <xf numFmtId="0" fontId="0" fillId="4" borderId="8" xfId="0" applyFill="1" applyBorder="1"/>
    <xf numFmtId="0" fontId="2" fillId="0" borderId="0" xfId="0" applyFont="1" applyAlignment="1">
      <alignment horizontal="left" vertical="center" wrapText="1"/>
    </xf>
    <xf numFmtId="0" fontId="9" fillId="0" borderId="8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" fillId="0" borderId="11" xfId="0" applyFont="1" applyBorder="1"/>
    <xf numFmtId="0" fontId="0" fillId="0" borderId="12" xfId="0" applyBorder="1"/>
    <xf numFmtId="0" fontId="1" fillId="0" borderId="7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3" borderId="8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" fillId="0" borderId="0" xfId="0" quotePrefix="1" applyFont="1" applyAlignment="1">
      <alignment horizontal="left" wrapText="1"/>
    </xf>
    <xf numFmtId="165" fontId="9" fillId="0" borderId="8" xfId="0" applyNumberFormat="1" applyFont="1" applyBorder="1"/>
    <xf numFmtId="165" fontId="10" fillId="0" borderId="8" xfId="0" applyNumberFormat="1" applyFont="1" applyBorder="1"/>
    <xf numFmtId="0" fontId="10" fillId="0" borderId="8" xfId="0" applyFont="1" applyBorder="1"/>
    <xf numFmtId="0" fontId="6" fillId="4" borderId="4" xfId="0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11" xfId="0" applyFont="1" applyFill="1" applyBorder="1"/>
    <xf numFmtId="0" fontId="0" fillId="4" borderId="12" xfId="0" applyFill="1" applyBorder="1"/>
    <xf numFmtId="0" fontId="2" fillId="4" borderId="0" xfId="0" applyFont="1" applyFill="1"/>
    <xf numFmtId="0" fontId="11" fillId="4" borderId="0" xfId="0" applyFont="1" applyFill="1"/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4" borderId="0" xfId="0" applyFont="1" applyFill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1" fillId="4" borderId="0" xfId="0" quotePrefix="1" applyFont="1" applyFill="1" applyAlignment="1">
      <alignment horizontal="left" wrapText="1"/>
    </xf>
    <xf numFmtId="0" fontId="0" fillId="4" borderId="0" xfId="0" applyFill="1"/>
    <xf numFmtId="0" fontId="1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 wrapText="1"/>
    </xf>
    <xf numFmtId="0" fontId="1" fillId="4" borderId="8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75A300"/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R192"/>
  <sheetViews>
    <sheetView showGridLines="0" topLeftCell="A4" zoomScale="55" zoomScaleNormal="55" workbookViewId="0">
      <selection activeCell="H55" sqref="H55"/>
    </sheetView>
  </sheetViews>
  <sheetFormatPr baseColWidth="10" defaultColWidth="9.140625" defaultRowHeight="15" x14ac:dyDescent="0.2"/>
  <cols>
    <col min="1" max="1" width="9.140625" style="3"/>
    <col min="2" max="2" width="5.5703125" style="3" customWidth="1"/>
    <col min="3" max="3" width="38.8554687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8" width="24.85546875" style="3" customWidth="1"/>
    <col min="9" max="9" width="4.5703125" style="3" customWidth="1"/>
    <col min="10" max="10" width="11.42578125" style="3" customWidth="1"/>
    <col min="11" max="11" width="5.5703125" style="3" customWidth="1"/>
    <col min="12" max="12" width="37.710937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7" width="24.85546875" style="3" customWidth="1"/>
    <col min="18" max="18" width="4.5703125" style="3" customWidth="1"/>
    <col min="19" max="250" width="11.42578125" style="3" customWidth="1"/>
    <col min="251" max="16384" width="9.140625" style="3"/>
  </cols>
  <sheetData>
    <row r="3" spans="2:18" ht="94.5" customHeight="1" x14ac:dyDescent="0.2">
      <c r="B3" s="80" t="s">
        <v>56</v>
      </c>
      <c r="C3" s="81"/>
      <c r="D3" s="81"/>
      <c r="E3" s="81"/>
      <c r="F3" s="81"/>
      <c r="G3" s="81"/>
      <c r="H3" s="81"/>
      <c r="I3" s="82"/>
      <c r="K3" s="80" t="s">
        <v>57</v>
      </c>
      <c r="L3" s="81"/>
      <c r="M3" s="81"/>
      <c r="N3" s="81"/>
      <c r="O3" s="81"/>
      <c r="P3" s="81"/>
      <c r="Q3" s="81"/>
      <c r="R3" s="82"/>
    </row>
    <row r="4" spans="2:18" x14ac:dyDescent="0.2">
      <c r="B4" s="2"/>
      <c r="I4" s="5"/>
      <c r="K4" s="2"/>
      <c r="R4" s="5"/>
    </row>
    <row r="5" spans="2:18" ht="15.75" x14ac:dyDescent="0.25">
      <c r="B5" s="2"/>
      <c r="C5" s="1" t="s">
        <v>0</v>
      </c>
      <c r="E5" s="1"/>
      <c r="F5" s="1"/>
      <c r="I5" s="5"/>
      <c r="K5" s="2"/>
      <c r="L5" s="1" t="s">
        <v>0</v>
      </c>
      <c r="N5" s="1"/>
      <c r="O5" s="1"/>
      <c r="R5" s="5"/>
    </row>
    <row r="6" spans="2:18" ht="15.75" x14ac:dyDescent="0.25">
      <c r="B6" s="2"/>
      <c r="G6" s="71"/>
      <c r="H6" s="71"/>
      <c r="I6" s="5"/>
      <c r="K6" s="2"/>
      <c r="P6" s="71"/>
      <c r="Q6" s="71"/>
      <c r="R6" s="5"/>
    </row>
    <row r="7" spans="2:18" ht="27" customHeight="1" x14ac:dyDescent="0.2">
      <c r="B7" s="2"/>
      <c r="C7" s="20" t="s">
        <v>48</v>
      </c>
      <c r="D7" s="20" t="s">
        <v>1</v>
      </c>
      <c r="E7" s="20" t="s">
        <v>2</v>
      </c>
      <c r="F7" s="20" t="s">
        <v>3</v>
      </c>
      <c r="G7" s="20" t="s">
        <v>4</v>
      </c>
      <c r="H7" s="21" t="s">
        <v>5</v>
      </c>
      <c r="I7" s="5"/>
      <c r="K7" s="2"/>
      <c r="L7" s="20" t="s">
        <v>48</v>
      </c>
      <c r="M7" s="20" t="s">
        <v>1</v>
      </c>
      <c r="N7" s="20" t="s">
        <v>2</v>
      </c>
      <c r="O7" s="20" t="s">
        <v>3</v>
      </c>
      <c r="P7" s="20" t="s">
        <v>4</v>
      </c>
      <c r="Q7" s="21" t="s">
        <v>5</v>
      </c>
      <c r="R7" s="5"/>
    </row>
    <row r="8" spans="2:18" ht="27" customHeight="1" x14ac:dyDescent="0.25">
      <c r="B8" s="2"/>
      <c r="C8" s="89" t="s">
        <v>49</v>
      </c>
      <c r="D8" s="83" t="s">
        <v>6</v>
      </c>
      <c r="E8" s="17" t="s">
        <v>7</v>
      </c>
      <c r="F8" s="83"/>
      <c r="G8" s="12"/>
      <c r="H8" s="33">
        <f>F8*G8</f>
        <v>0</v>
      </c>
      <c r="I8" s="5"/>
      <c r="K8" s="2"/>
      <c r="L8" s="89" t="s">
        <v>49</v>
      </c>
      <c r="M8" s="83" t="s">
        <v>6</v>
      </c>
      <c r="N8" s="17" t="s">
        <v>7</v>
      </c>
      <c r="O8" s="83"/>
      <c r="P8" s="12"/>
      <c r="Q8" s="33">
        <f>O8*P8</f>
        <v>0</v>
      </c>
      <c r="R8" s="5"/>
    </row>
    <row r="9" spans="2:18" ht="27" customHeight="1" x14ac:dyDescent="0.25">
      <c r="B9" s="2"/>
      <c r="C9" s="90"/>
      <c r="D9" s="84"/>
      <c r="E9" s="17" t="s">
        <v>8</v>
      </c>
      <c r="F9" s="84"/>
      <c r="G9" s="12"/>
      <c r="H9" s="33">
        <f>F8*G9</f>
        <v>0</v>
      </c>
      <c r="I9" s="5"/>
      <c r="K9" s="2"/>
      <c r="L9" s="90"/>
      <c r="M9" s="84"/>
      <c r="N9" s="17" t="s">
        <v>8</v>
      </c>
      <c r="O9" s="84"/>
      <c r="P9" s="12"/>
      <c r="Q9" s="33">
        <f>O8*P9</f>
        <v>0</v>
      </c>
      <c r="R9" s="5"/>
    </row>
    <row r="10" spans="2:18" ht="27" customHeight="1" x14ac:dyDescent="0.25">
      <c r="B10" s="2"/>
      <c r="C10" s="91"/>
      <c r="D10" s="17" t="s">
        <v>9</v>
      </c>
      <c r="E10" s="17" t="s">
        <v>10</v>
      </c>
      <c r="F10" s="17"/>
      <c r="G10" s="12"/>
      <c r="H10" s="33">
        <f>F10*G10</f>
        <v>0</v>
      </c>
      <c r="I10" s="5"/>
      <c r="K10" s="2"/>
      <c r="L10" s="91"/>
      <c r="M10" s="17" t="s">
        <v>9</v>
      </c>
      <c r="N10" s="17" t="s">
        <v>10</v>
      </c>
      <c r="O10" s="17"/>
      <c r="P10" s="12"/>
      <c r="Q10" s="33">
        <f>O10*P10</f>
        <v>0</v>
      </c>
      <c r="R10" s="5"/>
    </row>
    <row r="11" spans="2:18" ht="27" customHeight="1" x14ac:dyDescent="0.25">
      <c r="B11" s="2"/>
      <c r="C11" s="30" t="s">
        <v>50</v>
      </c>
      <c r="D11" s="17" t="s">
        <v>9</v>
      </c>
      <c r="E11" s="17" t="s">
        <v>10</v>
      </c>
      <c r="F11" s="17"/>
      <c r="G11" s="12"/>
      <c r="H11" s="33">
        <f>F11*G11</f>
        <v>0</v>
      </c>
      <c r="I11" s="5"/>
      <c r="K11" s="2"/>
      <c r="L11" s="30" t="s">
        <v>50</v>
      </c>
      <c r="M11" s="17" t="s">
        <v>9</v>
      </c>
      <c r="N11" s="17" t="s">
        <v>10</v>
      </c>
      <c r="O11" s="17"/>
      <c r="P11" s="12"/>
      <c r="Q11" s="33">
        <f>O11*P11</f>
        <v>0</v>
      </c>
      <c r="R11" s="5"/>
    </row>
    <row r="12" spans="2:18" ht="27" customHeight="1" x14ac:dyDescent="0.25">
      <c r="B12" s="2"/>
      <c r="C12" s="87" t="s">
        <v>11</v>
      </c>
      <c r="D12" s="88"/>
      <c r="E12" s="27"/>
      <c r="F12" s="26">
        <f>4245712.2+4934440.889</f>
        <v>9180153.0890000015</v>
      </c>
      <c r="G12" s="18"/>
      <c r="H12" s="19"/>
      <c r="I12" s="5"/>
      <c r="K12" s="2"/>
      <c r="L12" s="87" t="s">
        <v>11</v>
      </c>
      <c r="M12" s="88"/>
      <c r="N12" s="27"/>
      <c r="O12" s="26">
        <f>+F12</f>
        <v>9180153.0890000015</v>
      </c>
      <c r="P12" s="18"/>
      <c r="Q12" s="19"/>
      <c r="R12" s="5"/>
    </row>
    <row r="13" spans="2:18" ht="15.75" x14ac:dyDescent="0.25">
      <c r="B13" s="2"/>
      <c r="D13" s="4"/>
      <c r="E13" s="4"/>
      <c r="F13" s="61">
        <f>+SUM(F8:F11)-F12</f>
        <v>-9180153.0890000015</v>
      </c>
      <c r="G13" s="61" t="s">
        <v>55</v>
      </c>
      <c r="I13" s="5"/>
      <c r="K13" s="2"/>
      <c r="M13" s="4"/>
      <c r="N13" s="4"/>
      <c r="O13" s="61">
        <f>+SUM(O8:O11)-O12</f>
        <v>-9180153.0890000015</v>
      </c>
      <c r="P13" s="61" t="s">
        <v>55</v>
      </c>
      <c r="R13" s="5"/>
    </row>
    <row r="14" spans="2:18" ht="15.75" x14ac:dyDescent="0.25">
      <c r="B14" s="2"/>
      <c r="C14" s="65" t="s">
        <v>12</v>
      </c>
      <c r="D14" s="66"/>
      <c r="E14" s="66"/>
      <c r="F14" s="66"/>
      <c r="G14" s="66"/>
      <c r="H14" s="66"/>
      <c r="I14" s="5"/>
      <c r="K14" s="2"/>
      <c r="L14" s="65" t="s">
        <v>12</v>
      </c>
      <c r="M14" s="66"/>
      <c r="N14" s="66"/>
      <c r="O14" s="66"/>
      <c r="P14" s="66"/>
      <c r="Q14" s="66"/>
      <c r="R14" s="5"/>
    </row>
    <row r="15" spans="2:18" ht="15.75" x14ac:dyDescent="0.25">
      <c r="B15" s="2"/>
      <c r="D15" s="13"/>
      <c r="E15" s="13"/>
      <c r="G15" s="71"/>
      <c r="H15" s="71"/>
      <c r="I15" s="5"/>
      <c r="K15" s="2"/>
      <c r="M15" s="13"/>
      <c r="N15" s="13"/>
      <c r="P15" s="71"/>
      <c r="Q15" s="71"/>
      <c r="R15" s="5"/>
    </row>
    <row r="16" spans="2:18" ht="27" customHeight="1" x14ac:dyDescent="0.2">
      <c r="B16" s="2"/>
      <c r="D16" s="74" t="s">
        <v>48</v>
      </c>
      <c r="E16" s="75"/>
      <c r="F16" s="20" t="s">
        <v>13</v>
      </c>
      <c r="G16" s="20" t="s">
        <v>14</v>
      </c>
      <c r="H16" s="21" t="s">
        <v>5</v>
      </c>
      <c r="I16" s="5"/>
      <c r="K16" s="2"/>
      <c r="M16" s="74" t="s">
        <v>48</v>
      </c>
      <c r="N16" s="75"/>
      <c r="O16" s="20" t="s">
        <v>13</v>
      </c>
      <c r="P16" s="20" t="s">
        <v>14</v>
      </c>
      <c r="Q16" s="21" t="s">
        <v>5</v>
      </c>
      <c r="R16" s="5"/>
    </row>
    <row r="17" spans="2:18" ht="27" customHeight="1" x14ac:dyDescent="0.25">
      <c r="B17" s="2"/>
      <c r="D17" s="30" t="s">
        <v>49</v>
      </c>
      <c r="E17" s="30"/>
      <c r="F17" s="17">
        <v>163839.70000000001</v>
      </c>
      <c r="G17" s="12"/>
      <c r="H17" s="33">
        <f>F17*G17</f>
        <v>0</v>
      </c>
      <c r="I17" s="5"/>
      <c r="K17" s="2"/>
      <c r="M17" s="30" t="s">
        <v>49</v>
      </c>
      <c r="N17" s="30"/>
      <c r="O17" s="17">
        <f>+F17</f>
        <v>163839.70000000001</v>
      </c>
      <c r="P17" s="12"/>
      <c r="Q17" s="33">
        <f>O17*P17</f>
        <v>0</v>
      </c>
      <c r="R17" s="5"/>
    </row>
    <row r="18" spans="2:18" ht="27" customHeight="1" x14ac:dyDescent="0.25">
      <c r="B18" s="2"/>
      <c r="D18" s="30" t="s">
        <v>50</v>
      </c>
      <c r="E18" s="30"/>
      <c r="F18" s="17">
        <v>181102.6</v>
      </c>
      <c r="G18" s="12"/>
      <c r="H18" s="33">
        <f>F18*G18</f>
        <v>0</v>
      </c>
      <c r="I18" s="5"/>
      <c r="K18" s="2"/>
      <c r="M18" s="30" t="s">
        <v>50</v>
      </c>
      <c r="N18" s="30"/>
      <c r="O18" s="17">
        <f>+F18</f>
        <v>181102.6</v>
      </c>
      <c r="P18" s="12"/>
      <c r="Q18" s="33">
        <f>O18*P18</f>
        <v>0</v>
      </c>
      <c r="R18" s="5"/>
    </row>
    <row r="19" spans="2:18" ht="27" customHeight="1" x14ac:dyDescent="0.25">
      <c r="B19" s="2"/>
      <c r="F19" s="31"/>
      <c r="G19" s="18"/>
      <c r="H19" s="19"/>
      <c r="I19" s="5"/>
      <c r="K19" s="2"/>
      <c r="O19" s="31"/>
      <c r="P19" s="18"/>
      <c r="Q19" s="19"/>
      <c r="R19" s="5"/>
    </row>
    <row r="20" spans="2:18" x14ac:dyDescent="0.2">
      <c r="B20" s="2"/>
      <c r="I20" s="5"/>
      <c r="K20" s="2"/>
      <c r="R20" s="5"/>
    </row>
    <row r="21" spans="2:18" ht="15.75" customHeight="1" x14ac:dyDescent="0.2">
      <c r="B21" s="2"/>
      <c r="D21" s="78" t="s">
        <v>15</v>
      </c>
      <c r="E21" s="78"/>
      <c r="F21" s="78"/>
      <c r="G21" s="78"/>
      <c r="H21" s="78"/>
      <c r="I21" s="5"/>
      <c r="K21" s="2"/>
      <c r="M21" s="78" t="s">
        <v>15</v>
      </c>
      <c r="N21" s="78"/>
      <c r="O21" s="78"/>
      <c r="P21" s="78"/>
      <c r="Q21" s="78"/>
      <c r="R21" s="5"/>
    </row>
    <row r="22" spans="2:18" ht="15.75" x14ac:dyDescent="0.25">
      <c r="B22" s="2"/>
      <c r="G22" s="71"/>
      <c r="H22" s="71"/>
      <c r="I22" s="5"/>
      <c r="K22" s="2"/>
      <c r="P22" s="71"/>
      <c r="Q22" s="71"/>
      <c r="R22" s="5"/>
    </row>
    <row r="23" spans="2:18" ht="33.75" customHeight="1" x14ac:dyDescent="0.2">
      <c r="B23" s="2"/>
      <c r="C23" s="67" t="s">
        <v>46</v>
      </c>
      <c r="D23" s="68"/>
      <c r="E23" s="69"/>
      <c r="F23" s="21" t="s">
        <v>16</v>
      </c>
      <c r="G23" s="21" t="s">
        <v>17</v>
      </c>
      <c r="H23" s="21" t="s">
        <v>5</v>
      </c>
      <c r="I23" s="5"/>
      <c r="K23" s="2"/>
      <c r="L23" s="67" t="s">
        <v>46</v>
      </c>
      <c r="M23" s="68"/>
      <c r="N23" s="69"/>
      <c r="O23" s="21" t="s">
        <v>16</v>
      </c>
      <c r="P23" s="21" t="s">
        <v>17</v>
      </c>
      <c r="Q23" s="21" t="s">
        <v>5</v>
      </c>
      <c r="R23" s="5"/>
    </row>
    <row r="24" spans="2:18" ht="27" customHeight="1" x14ac:dyDescent="0.25">
      <c r="B24" s="2"/>
      <c r="C24" s="70" t="s">
        <v>42</v>
      </c>
      <c r="D24" s="64"/>
      <c r="E24" s="64"/>
      <c r="F24" s="28">
        <v>23</v>
      </c>
      <c r="G24" s="35"/>
      <c r="H24" s="33">
        <f t="shared" ref="H24:H28" si="0">F24*G24*12</f>
        <v>0</v>
      </c>
      <c r="I24" s="5"/>
      <c r="K24" s="2"/>
      <c r="L24" s="76" t="s">
        <v>42</v>
      </c>
      <c r="M24" s="77"/>
      <c r="N24" s="77"/>
      <c r="O24" s="29">
        <v>23</v>
      </c>
      <c r="P24" s="24" t="s">
        <v>37</v>
      </c>
      <c r="Q24" s="25" t="s">
        <v>37</v>
      </c>
      <c r="R24" s="5"/>
    </row>
    <row r="25" spans="2:18" ht="27" customHeight="1" x14ac:dyDescent="0.25">
      <c r="B25" s="2"/>
      <c r="C25" s="70" t="s">
        <v>43</v>
      </c>
      <c r="D25" s="64"/>
      <c r="E25" s="64"/>
      <c r="F25" s="28">
        <f>18+15</f>
        <v>33</v>
      </c>
      <c r="G25" s="35"/>
      <c r="H25" s="33">
        <f t="shared" si="0"/>
        <v>0</v>
      </c>
      <c r="I25" s="5"/>
      <c r="K25" s="2"/>
      <c r="L25" s="76" t="s">
        <v>43</v>
      </c>
      <c r="M25" s="77"/>
      <c r="N25" s="77"/>
      <c r="O25" s="29">
        <f>18+15</f>
        <v>33</v>
      </c>
      <c r="P25" s="24" t="s">
        <v>37</v>
      </c>
      <c r="Q25" s="25" t="s">
        <v>37</v>
      </c>
      <c r="R25" s="5"/>
    </row>
    <row r="26" spans="2:18" ht="27" customHeight="1" x14ac:dyDescent="0.25">
      <c r="B26" s="2"/>
      <c r="C26" s="70" t="s">
        <v>44</v>
      </c>
      <c r="D26" s="64"/>
      <c r="E26" s="64"/>
      <c r="F26" s="28">
        <v>23</v>
      </c>
      <c r="G26" s="35"/>
      <c r="H26" s="33">
        <f t="shared" si="0"/>
        <v>0</v>
      </c>
      <c r="I26" s="5"/>
      <c r="K26" s="2"/>
      <c r="L26" s="76" t="s">
        <v>44</v>
      </c>
      <c r="M26" s="77"/>
      <c r="N26" s="77"/>
      <c r="O26" s="29">
        <v>23</v>
      </c>
      <c r="P26" s="24" t="s">
        <v>37</v>
      </c>
      <c r="Q26" s="25" t="s">
        <v>37</v>
      </c>
      <c r="R26" s="5"/>
    </row>
    <row r="27" spans="2:18" ht="27" customHeight="1" x14ac:dyDescent="0.25">
      <c r="B27" s="2"/>
      <c r="C27" s="76" t="s">
        <v>45</v>
      </c>
      <c r="D27" s="77"/>
      <c r="E27" s="77"/>
      <c r="F27" s="29">
        <v>15</v>
      </c>
      <c r="G27" s="51" t="s">
        <v>37</v>
      </c>
      <c r="H27" s="42" t="s">
        <v>37</v>
      </c>
      <c r="I27" s="5"/>
      <c r="K27" s="2"/>
      <c r="L27" s="76" t="s">
        <v>45</v>
      </c>
      <c r="M27" s="77"/>
      <c r="N27" s="77"/>
      <c r="O27" s="29">
        <v>15</v>
      </c>
      <c r="P27" s="24" t="s">
        <v>37</v>
      </c>
      <c r="Q27" s="25" t="s">
        <v>37</v>
      </c>
      <c r="R27" s="5"/>
    </row>
    <row r="28" spans="2:18" ht="27" customHeight="1" x14ac:dyDescent="0.25">
      <c r="B28" s="2"/>
      <c r="C28" s="70" t="s">
        <v>47</v>
      </c>
      <c r="D28" s="64"/>
      <c r="E28" s="64"/>
      <c r="F28" s="28">
        <v>71</v>
      </c>
      <c r="G28" s="35"/>
      <c r="H28" s="33">
        <f t="shared" si="0"/>
        <v>0</v>
      </c>
      <c r="I28" s="5"/>
      <c r="K28" s="2"/>
      <c r="L28" s="76" t="s">
        <v>47</v>
      </c>
      <c r="M28" s="77"/>
      <c r="N28" s="77"/>
      <c r="O28" s="29">
        <v>71</v>
      </c>
      <c r="P28" s="24" t="s">
        <v>37</v>
      </c>
      <c r="Q28" s="25" t="s">
        <v>37</v>
      </c>
      <c r="R28" s="5"/>
    </row>
    <row r="29" spans="2:18" x14ac:dyDescent="0.2">
      <c r="B29" s="2"/>
      <c r="I29" s="5"/>
      <c r="K29" s="2"/>
      <c r="R29" s="5"/>
    </row>
    <row r="30" spans="2:18" ht="15.75" x14ac:dyDescent="0.25">
      <c r="B30" s="2"/>
      <c r="C30" s="65" t="s">
        <v>18</v>
      </c>
      <c r="D30" s="66"/>
      <c r="E30" s="66"/>
      <c r="F30" s="66"/>
      <c r="G30" s="66"/>
      <c r="H30" s="66"/>
      <c r="I30" s="5"/>
      <c r="K30" s="2"/>
      <c r="L30" s="65" t="s">
        <v>18</v>
      </c>
      <c r="M30" s="66"/>
      <c r="N30" s="66"/>
      <c r="O30" s="66"/>
      <c r="P30" s="66"/>
      <c r="Q30" s="66"/>
      <c r="R30" s="5"/>
    </row>
    <row r="31" spans="2:18" ht="15.75" x14ac:dyDescent="0.25">
      <c r="B31" s="2"/>
      <c r="D31" s="1"/>
      <c r="E31" s="1"/>
      <c r="F31" s="1"/>
      <c r="G31" s="71"/>
      <c r="H31" s="71"/>
      <c r="I31" s="5"/>
      <c r="K31" s="2"/>
      <c r="M31" s="1"/>
      <c r="N31" s="1"/>
      <c r="O31" s="1"/>
      <c r="P31" s="71"/>
      <c r="Q31" s="71"/>
      <c r="R31" s="5"/>
    </row>
    <row r="32" spans="2:18" ht="27" customHeight="1" x14ac:dyDescent="0.25">
      <c r="B32" s="2"/>
      <c r="C32" s="72" t="s">
        <v>19</v>
      </c>
      <c r="D32" s="73"/>
      <c r="E32" s="73"/>
      <c r="F32" s="73"/>
      <c r="G32" s="20" t="s">
        <v>20</v>
      </c>
      <c r="H32" s="21" t="s">
        <v>5</v>
      </c>
      <c r="I32" s="5"/>
      <c r="K32" s="2"/>
      <c r="L32" s="72" t="s">
        <v>19</v>
      </c>
      <c r="M32" s="73"/>
      <c r="N32" s="73"/>
      <c r="O32" s="73"/>
      <c r="P32" s="20" t="s">
        <v>20</v>
      </c>
      <c r="Q32" s="21" t="s">
        <v>5</v>
      </c>
      <c r="R32" s="5"/>
    </row>
    <row r="33" spans="2:18" ht="27" customHeight="1" x14ac:dyDescent="0.25">
      <c r="B33" s="2"/>
      <c r="C33" s="70" t="s">
        <v>19</v>
      </c>
      <c r="D33" s="64"/>
      <c r="E33" s="64"/>
      <c r="F33" s="64"/>
      <c r="G33" s="35"/>
      <c r="H33" s="34">
        <f>G33*12</f>
        <v>0</v>
      </c>
      <c r="I33" s="5"/>
      <c r="K33" s="2"/>
      <c r="L33" s="70" t="s">
        <v>19</v>
      </c>
      <c r="M33" s="64"/>
      <c r="N33" s="64"/>
      <c r="O33" s="64"/>
      <c r="P33" s="35"/>
      <c r="Q33" s="34">
        <f>P33*12</f>
        <v>0</v>
      </c>
      <c r="R33" s="5"/>
    </row>
    <row r="34" spans="2:18" x14ac:dyDescent="0.2">
      <c r="B34" s="2"/>
      <c r="D34" s="85"/>
      <c r="E34" s="85"/>
      <c r="F34" s="85"/>
      <c r="G34" s="86"/>
      <c r="H34" s="86"/>
      <c r="I34" s="5"/>
      <c r="K34" s="2"/>
      <c r="M34" s="86"/>
      <c r="N34" s="86"/>
      <c r="O34" s="86"/>
      <c r="P34" s="86"/>
      <c r="Q34" s="86"/>
      <c r="R34" s="5"/>
    </row>
    <row r="35" spans="2:18" ht="15.75" x14ac:dyDescent="0.25">
      <c r="B35" s="2"/>
      <c r="C35" s="65" t="s">
        <v>21</v>
      </c>
      <c r="D35" s="66"/>
      <c r="E35" s="66"/>
      <c r="F35" s="66"/>
      <c r="G35" s="66"/>
      <c r="H35" s="66"/>
      <c r="I35" s="5"/>
      <c r="K35" s="2"/>
      <c r="L35" s="65" t="s">
        <v>21</v>
      </c>
      <c r="M35" s="66"/>
      <c r="N35" s="66"/>
      <c r="O35" s="66"/>
      <c r="P35" s="66"/>
      <c r="Q35" s="66"/>
      <c r="R35" s="5"/>
    </row>
    <row r="36" spans="2:18" ht="15.75" x14ac:dyDescent="0.25">
      <c r="B36" s="2"/>
      <c r="D36" s="1"/>
      <c r="E36" s="1"/>
      <c r="F36" s="1"/>
      <c r="G36" s="71"/>
      <c r="H36" s="71"/>
      <c r="I36" s="5"/>
      <c r="K36" s="2"/>
      <c r="M36" s="1"/>
      <c r="N36" s="1"/>
      <c r="O36" s="1"/>
      <c r="P36" s="71"/>
      <c r="Q36" s="71"/>
      <c r="R36" s="5"/>
    </row>
    <row r="37" spans="2:18" ht="27" customHeight="1" x14ac:dyDescent="0.25">
      <c r="B37" s="2"/>
      <c r="C37" s="72" t="s">
        <v>22</v>
      </c>
      <c r="D37" s="73"/>
      <c r="E37" s="73"/>
      <c r="F37" s="73"/>
      <c r="G37" s="20" t="s">
        <v>20</v>
      </c>
      <c r="H37" s="21" t="s">
        <v>5</v>
      </c>
      <c r="I37" s="5"/>
      <c r="K37" s="2"/>
      <c r="L37" s="72" t="s">
        <v>22</v>
      </c>
      <c r="M37" s="73"/>
      <c r="N37" s="73"/>
      <c r="O37" s="73"/>
      <c r="P37" s="20" t="s">
        <v>20</v>
      </c>
      <c r="Q37" s="21" t="s">
        <v>5</v>
      </c>
      <c r="R37" s="5"/>
    </row>
    <row r="38" spans="2:18" ht="27" customHeight="1" x14ac:dyDescent="0.25">
      <c r="B38" s="2"/>
      <c r="C38" s="70" t="s">
        <v>22</v>
      </c>
      <c r="D38" s="64"/>
      <c r="E38" s="64"/>
      <c r="F38" s="64"/>
      <c r="G38" s="35"/>
      <c r="H38" s="35">
        <f>G38*12</f>
        <v>0</v>
      </c>
      <c r="I38" s="5"/>
      <c r="K38" s="2"/>
      <c r="L38" s="70" t="s">
        <v>22</v>
      </c>
      <c r="M38" s="64"/>
      <c r="N38" s="64"/>
      <c r="O38" s="64"/>
      <c r="P38" s="35"/>
      <c r="Q38" s="35">
        <f>P38*12</f>
        <v>0</v>
      </c>
      <c r="R38" s="5"/>
    </row>
    <row r="39" spans="2:18" ht="27" customHeight="1" x14ac:dyDescent="0.2">
      <c r="B39" s="2"/>
      <c r="D39" s="15"/>
      <c r="E39" s="15"/>
      <c r="F39" s="15"/>
      <c r="G39" s="15"/>
      <c r="H39" s="15"/>
      <c r="I39" s="5"/>
      <c r="K39" s="2"/>
      <c r="M39" s="15"/>
      <c r="N39" s="15"/>
      <c r="O39" s="15"/>
      <c r="P39" s="15"/>
      <c r="Q39" s="15"/>
      <c r="R39" s="5"/>
    </row>
    <row r="40" spans="2:18" ht="15.75" x14ac:dyDescent="0.25">
      <c r="B40" s="2"/>
      <c r="C40" s="65" t="s">
        <v>23</v>
      </c>
      <c r="D40" s="66"/>
      <c r="E40" s="66"/>
      <c r="F40" s="66"/>
      <c r="G40" s="66"/>
      <c r="H40" s="66"/>
      <c r="I40" s="5"/>
      <c r="K40" s="2"/>
      <c r="L40" s="65" t="s">
        <v>23</v>
      </c>
      <c r="M40" s="66"/>
      <c r="N40" s="66"/>
      <c r="O40" s="66"/>
      <c r="P40" s="66"/>
      <c r="Q40" s="66"/>
      <c r="R40" s="5"/>
    </row>
    <row r="41" spans="2:18" ht="15.75" x14ac:dyDescent="0.25">
      <c r="B41" s="2"/>
      <c r="D41" s="1"/>
      <c r="E41" s="1"/>
      <c r="F41" s="1"/>
      <c r="G41" s="71"/>
      <c r="H41" s="71"/>
      <c r="I41" s="5"/>
      <c r="K41" s="2"/>
      <c r="M41" s="1"/>
      <c r="N41" s="1"/>
      <c r="O41" s="1"/>
      <c r="P41" s="71"/>
      <c r="Q41" s="71"/>
      <c r="R41" s="5"/>
    </row>
    <row r="42" spans="2:18" ht="27" customHeight="1" x14ac:dyDescent="0.2">
      <c r="B42" s="2"/>
      <c r="C42" s="67" t="s">
        <v>24</v>
      </c>
      <c r="D42" s="68"/>
      <c r="E42" s="69"/>
      <c r="F42" s="20" t="s">
        <v>25</v>
      </c>
      <c r="G42" s="20" t="s">
        <v>26</v>
      </c>
      <c r="H42" s="21" t="s">
        <v>5</v>
      </c>
      <c r="I42" s="5"/>
      <c r="K42" s="2"/>
      <c r="L42" s="67" t="s">
        <v>24</v>
      </c>
      <c r="M42" s="68"/>
      <c r="N42" s="69"/>
      <c r="O42" s="20" t="s">
        <v>25</v>
      </c>
      <c r="P42" s="20" t="s">
        <v>26</v>
      </c>
      <c r="Q42" s="21" t="s">
        <v>5</v>
      </c>
      <c r="R42" s="5"/>
    </row>
    <row r="43" spans="2:18" ht="51.75" customHeight="1" x14ac:dyDescent="0.25">
      <c r="B43" s="2"/>
      <c r="C43" s="63" t="s">
        <v>51</v>
      </c>
      <c r="D43" s="64"/>
      <c r="E43" s="64"/>
      <c r="F43" s="17">
        <v>150</v>
      </c>
      <c r="G43" s="16"/>
      <c r="H43" s="33">
        <f>F43*G43</f>
        <v>0</v>
      </c>
      <c r="I43" s="5"/>
      <c r="K43" s="2"/>
      <c r="L43" s="63" t="s">
        <v>51</v>
      </c>
      <c r="M43" s="64"/>
      <c r="N43" s="64"/>
      <c r="O43" s="17">
        <v>150</v>
      </c>
      <c r="P43" s="16"/>
      <c r="Q43" s="33">
        <f>O43*P43</f>
        <v>0</v>
      </c>
      <c r="R43" s="5"/>
    </row>
    <row r="44" spans="2:18" ht="51.75" customHeight="1" x14ac:dyDescent="0.25">
      <c r="B44" s="2"/>
      <c r="C44" s="63" t="s">
        <v>52</v>
      </c>
      <c r="D44" s="64"/>
      <c r="E44" s="64"/>
      <c r="F44" s="17">
        <v>270</v>
      </c>
      <c r="G44" s="16"/>
      <c r="H44" s="33">
        <f>F44*G44</f>
        <v>0</v>
      </c>
      <c r="I44" s="5"/>
      <c r="K44" s="2"/>
      <c r="L44" s="63" t="s">
        <v>52</v>
      </c>
      <c r="M44" s="64"/>
      <c r="N44" s="64"/>
      <c r="O44" s="17">
        <v>270</v>
      </c>
      <c r="P44" s="16"/>
      <c r="Q44" s="33">
        <f>O44*P44</f>
        <v>0</v>
      </c>
      <c r="R44" s="5"/>
    </row>
    <row r="45" spans="2:18" ht="51.75" customHeight="1" x14ac:dyDescent="0.25">
      <c r="B45" s="2"/>
      <c r="C45" s="63" t="s">
        <v>53</v>
      </c>
      <c r="D45" s="64"/>
      <c r="E45" s="64"/>
      <c r="F45" s="17">
        <v>240</v>
      </c>
      <c r="G45" s="16"/>
      <c r="H45" s="33">
        <f>F45*G45</f>
        <v>0</v>
      </c>
      <c r="I45" s="5"/>
      <c r="K45" s="2"/>
      <c r="L45" s="63" t="s">
        <v>53</v>
      </c>
      <c r="M45" s="64"/>
      <c r="N45" s="64"/>
      <c r="O45" s="17">
        <v>240</v>
      </c>
      <c r="P45" s="16"/>
      <c r="Q45" s="33">
        <f>O45*P45</f>
        <v>0</v>
      </c>
      <c r="R45" s="5"/>
    </row>
    <row r="46" spans="2:18" ht="51.75" customHeight="1" x14ac:dyDescent="0.25">
      <c r="B46" s="2"/>
      <c r="C46" s="63" t="s">
        <v>54</v>
      </c>
      <c r="D46" s="64"/>
      <c r="E46" s="64"/>
      <c r="F46" s="17">
        <v>100</v>
      </c>
      <c r="G46" s="16"/>
      <c r="H46" s="33">
        <f>F46*G46</f>
        <v>0</v>
      </c>
      <c r="I46" s="5"/>
      <c r="K46" s="2"/>
      <c r="L46" s="63" t="s">
        <v>54</v>
      </c>
      <c r="M46" s="64"/>
      <c r="N46" s="64"/>
      <c r="O46" s="17">
        <v>100</v>
      </c>
      <c r="P46" s="16"/>
      <c r="Q46" s="33">
        <f>O46*P46</f>
        <v>0</v>
      </c>
      <c r="R46" s="5"/>
    </row>
    <row r="47" spans="2:18" ht="27" customHeight="1" x14ac:dyDescent="0.2">
      <c r="B47" s="2"/>
      <c r="I47" s="5"/>
      <c r="K47" s="2"/>
      <c r="R47" s="5"/>
    </row>
    <row r="48" spans="2:18" ht="15.75" x14ac:dyDescent="0.25">
      <c r="B48" s="2"/>
      <c r="C48" s="65" t="s">
        <v>27</v>
      </c>
      <c r="D48" s="66"/>
      <c r="E48" s="66"/>
      <c r="F48" s="66"/>
      <c r="G48" s="66"/>
      <c r="H48" s="66"/>
      <c r="I48" s="5"/>
      <c r="K48" s="2"/>
      <c r="L48" s="65" t="s">
        <v>27</v>
      </c>
      <c r="M48" s="66"/>
      <c r="N48" s="66"/>
      <c r="O48" s="66"/>
      <c r="P48" s="66"/>
      <c r="Q48" s="66"/>
      <c r="R48" s="5"/>
    </row>
    <row r="49" spans="2:18" ht="15.75" x14ac:dyDescent="0.25">
      <c r="B49" s="2"/>
      <c r="D49" s="1"/>
      <c r="E49" s="1"/>
      <c r="F49" s="1"/>
      <c r="G49" s="71"/>
      <c r="H49" s="71"/>
      <c r="I49" s="5"/>
      <c r="K49" s="2"/>
      <c r="M49" s="1"/>
      <c r="N49" s="1"/>
      <c r="O49" s="1"/>
      <c r="P49" s="71"/>
      <c r="Q49" s="71"/>
      <c r="R49" s="5"/>
    </row>
    <row r="50" spans="2:18" ht="27" customHeight="1" x14ac:dyDescent="0.2">
      <c r="B50" s="2"/>
      <c r="C50" s="67" t="s">
        <v>24</v>
      </c>
      <c r="D50" s="68"/>
      <c r="E50" s="69"/>
      <c r="F50" s="20" t="s">
        <v>28</v>
      </c>
      <c r="G50" s="20" t="s">
        <v>29</v>
      </c>
      <c r="H50" s="21" t="s">
        <v>5</v>
      </c>
      <c r="I50" s="5"/>
      <c r="K50" s="2"/>
      <c r="L50" s="67" t="s">
        <v>24</v>
      </c>
      <c r="M50" s="68"/>
      <c r="N50" s="69"/>
      <c r="O50" s="20" t="s">
        <v>28</v>
      </c>
      <c r="P50" s="20" t="s">
        <v>29</v>
      </c>
      <c r="Q50" s="21" t="s">
        <v>5</v>
      </c>
      <c r="R50" s="5"/>
    </row>
    <row r="51" spans="2:18" ht="27" customHeight="1" x14ac:dyDescent="0.25">
      <c r="B51" s="2"/>
      <c r="C51" s="70" t="s">
        <v>30</v>
      </c>
      <c r="D51" s="64"/>
      <c r="E51" s="64"/>
      <c r="F51" s="17">
        <v>200</v>
      </c>
      <c r="G51" s="16"/>
      <c r="H51" s="33">
        <f>F51*G51</f>
        <v>0</v>
      </c>
      <c r="I51" s="5"/>
      <c r="K51" s="2"/>
      <c r="L51" s="70" t="s">
        <v>30</v>
      </c>
      <c r="M51" s="64"/>
      <c r="N51" s="64"/>
      <c r="O51" s="17">
        <v>200</v>
      </c>
      <c r="P51" s="16"/>
      <c r="Q51" s="33">
        <f>O51*P51</f>
        <v>0</v>
      </c>
      <c r="R51" s="5"/>
    </row>
    <row r="52" spans="2:18" ht="27" customHeight="1" x14ac:dyDescent="0.25">
      <c r="B52" s="2"/>
      <c r="C52" s="70" t="s">
        <v>31</v>
      </c>
      <c r="D52" s="64"/>
      <c r="E52" s="64"/>
      <c r="F52" s="17">
        <v>100</v>
      </c>
      <c r="G52" s="16"/>
      <c r="H52" s="33">
        <f>F52*G52</f>
        <v>0</v>
      </c>
      <c r="I52" s="5"/>
      <c r="K52" s="2"/>
      <c r="L52" s="70" t="s">
        <v>31</v>
      </c>
      <c r="M52" s="64"/>
      <c r="N52" s="64"/>
      <c r="O52" s="17">
        <v>100</v>
      </c>
      <c r="P52" s="16"/>
      <c r="Q52" s="33">
        <f>O52*P52</f>
        <v>0</v>
      </c>
      <c r="R52" s="5"/>
    </row>
    <row r="53" spans="2:18" ht="15.75" x14ac:dyDescent="0.25">
      <c r="B53" s="2"/>
      <c r="H53" s="14"/>
      <c r="I53" s="22"/>
      <c r="K53" s="2"/>
      <c r="Q53" s="14"/>
      <c r="R53" s="22"/>
    </row>
    <row r="54" spans="2:18" ht="30" customHeight="1" x14ac:dyDescent="0.25">
      <c r="B54" s="2"/>
      <c r="C54" s="94" t="s">
        <v>32</v>
      </c>
      <c r="D54" s="95"/>
      <c r="E54" s="95"/>
      <c r="F54" s="95"/>
      <c r="G54" s="95"/>
      <c r="H54" s="33">
        <f>SUM(H8:H11)+SUM(H17:H18)+SUM(H24:H26)+H28+H33+H38+SUM(H43:H46)+H51+H52</f>
        <v>0</v>
      </c>
      <c r="I54" s="5"/>
      <c r="K54" s="2"/>
      <c r="L54" s="94" t="s">
        <v>32</v>
      </c>
      <c r="M54" s="95"/>
      <c r="N54" s="95"/>
      <c r="O54" s="95"/>
      <c r="P54" s="95"/>
      <c r="Q54" s="33">
        <f>SUM(Q8:Q11)+SUM(Q17:Q18)+SUM(Q24:Q28)+Q33+Q38+SUM(Q43:Q46)+Q51+Q52</f>
        <v>0</v>
      </c>
      <c r="R54" s="5"/>
    </row>
    <row r="55" spans="2:18" x14ac:dyDescent="0.2">
      <c r="B55" s="2"/>
      <c r="I55" s="5"/>
      <c r="K55" s="2"/>
      <c r="R55" s="5"/>
    </row>
    <row r="56" spans="2:18" ht="15.75" x14ac:dyDescent="0.25">
      <c r="B56" s="2"/>
      <c r="C56" s="7" t="s">
        <v>33</v>
      </c>
      <c r="E56" s="7"/>
      <c r="F56" s="7"/>
      <c r="G56" s="7"/>
      <c r="I56" s="5"/>
      <c r="K56" s="2"/>
      <c r="L56" s="7" t="s">
        <v>33</v>
      </c>
      <c r="N56" s="7"/>
      <c r="O56" s="7"/>
      <c r="P56" s="7"/>
      <c r="R56" s="5"/>
    </row>
    <row r="57" spans="2:18" ht="15.75" x14ac:dyDescent="0.25">
      <c r="B57" s="2"/>
      <c r="C57" s="23" t="s">
        <v>34</v>
      </c>
      <c r="E57" s="23"/>
      <c r="F57" s="23"/>
      <c r="G57" s="7"/>
      <c r="I57" s="5"/>
      <c r="K57" s="2"/>
      <c r="L57" s="23" t="s">
        <v>34</v>
      </c>
      <c r="N57" s="23"/>
      <c r="O57" s="23"/>
      <c r="P57" s="7"/>
      <c r="R57" s="5"/>
    </row>
    <row r="58" spans="2:18" ht="15.75" x14ac:dyDescent="0.25">
      <c r="B58" s="2"/>
      <c r="C58" s="23"/>
      <c r="E58" s="23"/>
      <c r="F58" s="23"/>
      <c r="G58" s="7"/>
      <c r="I58" s="5"/>
      <c r="K58" s="2"/>
      <c r="L58" s="23"/>
      <c r="N58" s="23"/>
      <c r="O58" s="23"/>
      <c r="P58" s="7"/>
      <c r="R58" s="5"/>
    </row>
    <row r="59" spans="2:18" ht="15.75" customHeight="1" x14ac:dyDescent="0.2">
      <c r="B59" s="2"/>
      <c r="C59" s="96" t="s">
        <v>35</v>
      </c>
      <c r="D59" s="93"/>
      <c r="E59" s="93"/>
      <c r="F59" s="93"/>
      <c r="G59" s="93"/>
      <c r="H59" s="93"/>
      <c r="I59" s="5"/>
      <c r="K59" s="2"/>
      <c r="L59" s="96" t="s">
        <v>35</v>
      </c>
      <c r="M59" s="93"/>
      <c r="N59" s="93"/>
      <c r="O59" s="93"/>
      <c r="P59" s="93"/>
      <c r="Q59" s="93"/>
      <c r="R59" s="5"/>
    </row>
    <row r="60" spans="2:18" ht="15.75" customHeight="1" x14ac:dyDescent="0.2">
      <c r="B60" s="2"/>
      <c r="C60" s="93"/>
      <c r="D60" s="93"/>
      <c r="E60" s="93"/>
      <c r="F60" s="93"/>
      <c r="G60" s="93"/>
      <c r="H60" s="93"/>
      <c r="I60" s="5"/>
      <c r="K60" s="2"/>
      <c r="L60" s="93"/>
      <c r="M60" s="93"/>
      <c r="N60" s="93"/>
      <c r="O60" s="93"/>
      <c r="P60" s="93"/>
      <c r="Q60" s="93"/>
      <c r="R60" s="5"/>
    </row>
    <row r="61" spans="2:18" ht="15" customHeight="1" x14ac:dyDescent="0.2">
      <c r="B61" s="2"/>
      <c r="C61" s="92" t="s">
        <v>36</v>
      </c>
      <c r="D61" s="93"/>
      <c r="E61" s="93"/>
      <c r="F61" s="93"/>
      <c r="G61" s="93"/>
      <c r="H61" s="93"/>
      <c r="I61" s="5"/>
      <c r="K61" s="2"/>
      <c r="L61" s="92" t="s">
        <v>36</v>
      </c>
      <c r="M61" s="93"/>
      <c r="N61" s="93"/>
      <c r="O61" s="93"/>
      <c r="P61" s="93"/>
      <c r="Q61" s="93"/>
      <c r="R61" s="5"/>
    </row>
    <row r="62" spans="2:18" ht="15.75" x14ac:dyDescent="0.25">
      <c r="B62" s="11"/>
      <c r="C62" s="9"/>
      <c r="D62" s="8"/>
      <c r="E62" s="8"/>
      <c r="F62" s="8"/>
      <c r="G62" s="9"/>
      <c r="H62" s="9"/>
      <c r="I62" s="10"/>
      <c r="K62" s="11"/>
      <c r="L62" s="9"/>
      <c r="M62" s="8"/>
      <c r="N62" s="8"/>
      <c r="O62" s="8"/>
      <c r="P62" s="9"/>
      <c r="Q62" s="9"/>
      <c r="R62" s="10"/>
    </row>
    <row r="64" spans="2:18" ht="27" customHeight="1" x14ac:dyDescent="0.25">
      <c r="B64" s="79" t="s">
        <v>38</v>
      </c>
      <c r="C64" s="79"/>
      <c r="D64" s="79"/>
      <c r="E64" s="79"/>
      <c r="F64" s="79"/>
      <c r="G64" s="79"/>
      <c r="H64" s="97">
        <f>+H54/365*1288</f>
        <v>0</v>
      </c>
      <c r="I64" s="97"/>
    </row>
    <row r="65" spans="2:9" ht="27" customHeight="1" x14ac:dyDescent="0.25">
      <c r="B65" s="79" t="s">
        <v>39</v>
      </c>
      <c r="C65" s="79"/>
      <c r="D65" s="79"/>
      <c r="E65" s="79"/>
      <c r="F65" s="79"/>
      <c r="G65" s="79"/>
      <c r="H65" s="97">
        <f>+Q54/365*441</f>
        <v>0</v>
      </c>
      <c r="I65" s="97"/>
    </row>
    <row r="66" spans="2:9" ht="27" customHeight="1" x14ac:dyDescent="0.25">
      <c r="B66" s="99" t="s">
        <v>40</v>
      </c>
      <c r="C66" s="99"/>
      <c r="D66" s="99"/>
      <c r="E66" s="99"/>
      <c r="F66" s="99"/>
      <c r="G66" s="99"/>
      <c r="H66" s="98">
        <f>+H64+H65</f>
        <v>0</v>
      </c>
      <c r="I66" s="97"/>
    </row>
    <row r="86" spans="4:17" ht="15.75" x14ac:dyDescent="0.25">
      <c r="D86" s="1"/>
      <c r="E86" s="1"/>
      <c r="F86" s="4"/>
      <c r="G86" s="1"/>
      <c r="H86" s="1"/>
      <c r="M86" s="1"/>
      <c r="N86" s="1"/>
      <c r="O86" s="4"/>
      <c r="P86" s="1"/>
      <c r="Q86" s="1"/>
    </row>
    <row r="87" spans="4:17" ht="15.75" x14ac:dyDescent="0.25">
      <c r="D87" s="1"/>
      <c r="E87" s="1"/>
      <c r="F87" s="4"/>
      <c r="G87" s="1"/>
      <c r="H87" s="1"/>
      <c r="M87" s="1"/>
      <c r="N87" s="1"/>
      <c r="O87" s="4"/>
      <c r="P87" s="1"/>
      <c r="Q87" s="1"/>
    </row>
    <row r="91" spans="4:17" ht="15.75" x14ac:dyDescent="0.25">
      <c r="D91" s="1"/>
      <c r="E91" s="1"/>
      <c r="F91" s="1"/>
      <c r="G91" s="1"/>
      <c r="H91" s="1"/>
      <c r="M91" s="1"/>
      <c r="N91" s="1"/>
      <c r="O91" s="1"/>
      <c r="P91" s="1"/>
      <c r="Q91" s="1"/>
    </row>
    <row r="92" spans="4:17" ht="15.75" x14ac:dyDescent="0.25">
      <c r="G92" s="1"/>
      <c r="H92" s="1"/>
      <c r="P92" s="1"/>
      <c r="Q92" s="1"/>
    </row>
    <row r="93" spans="4:17" ht="15.75" x14ac:dyDescent="0.25">
      <c r="G93" s="1"/>
      <c r="H93" s="1"/>
      <c r="P93" s="1"/>
      <c r="Q93" s="1"/>
    </row>
    <row r="94" spans="4:17" ht="15.75" x14ac:dyDescent="0.25">
      <c r="D94" s="4"/>
      <c r="E94" s="4"/>
      <c r="F94" s="4"/>
      <c r="G94" s="6"/>
      <c r="M94" s="4"/>
      <c r="N94" s="4"/>
      <c r="O94" s="4"/>
      <c r="P94" s="6"/>
    </row>
    <row r="95" spans="4:17" ht="15.75" x14ac:dyDescent="0.25">
      <c r="D95" s="4"/>
      <c r="E95" s="4"/>
      <c r="F95" s="4"/>
      <c r="G95" s="6"/>
      <c r="M95" s="4"/>
      <c r="N95" s="4"/>
      <c r="O95" s="4"/>
      <c r="P95" s="6"/>
    </row>
    <row r="101" spans="4:17" ht="15.75" x14ac:dyDescent="0.25">
      <c r="D101" s="4"/>
      <c r="E101" s="4"/>
      <c r="F101" s="4"/>
      <c r="G101" s="4"/>
      <c r="H101" s="4"/>
      <c r="M101" s="4"/>
      <c r="N101" s="4"/>
      <c r="O101" s="4"/>
      <c r="P101" s="4"/>
      <c r="Q101" s="4"/>
    </row>
    <row r="102" spans="4:17" ht="15.75" x14ac:dyDescent="0.25">
      <c r="D102" s="4"/>
      <c r="E102" s="4"/>
      <c r="F102" s="4"/>
      <c r="G102" s="6"/>
      <c r="M102" s="4"/>
      <c r="N102" s="4"/>
      <c r="O102" s="4"/>
      <c r="P102" s="6"/>
    </row>
    <row r="103" spans="4:17" ht="15.75" x14ac:dyDescent="0.25">
      <c r="D103" s="4"/>
      <c r="E103" s="4"/>
      <c r="F103" s="4"/>
      <c r="G103" s="6"/>
      <c r="M103" s="4"/>
      <c r="N103" s="4"/>
      <c r="O103" s="4"/>
      <c r="P103" s="6"/>
    </row>
    <row r="104" spans="4:17" ht="15.75" x14ac:dyDescent="0.25">
      <c r="D104" s="4"/>
      <c r="E104" s="4"/>
      <c r="F104" s="4"/>
      <c r="G104" s="6"/>
      <c r="M104" s="4"/>
      <c r="N104" s="4"/>
      <c r="O104" s="4"/>
      <c r="P104" s="6"/>
    </row>
    <row r="105" spans="4:17" ht="15.75" x14ac:dyDescent="0.25">
      <c r="D105" s="4"/>
      <c r="E105" s="4"/>
      <c r="F105" s="4"/>
      <c r="G105" s="6"/>
      <c r="M105" s="4"/>
      <c r="N105" s="4"/>
      <c r="O105" s="4"/>
      <c r="P105" s="6"/>
    </row>
    <row r="106" spans="4:17" ht="15.75" x14ac:dyDescent="0.25">
      <c r="D106" s="4"/>
      <c r="E106" s="4"/>
      <c r="F106" s="4"/>
      <c r="G106" s="6"/>
      <c r="M106" s="4"/>
      <c r="N106" s="4"/>
      <c r="O106" s="4"/>
      <c r="P106" s="6"/>
    </row>
    <row r="107" spans="4:17" ht="15.75" x14ac:dyDescent="0.25">
      <c r="D107" s="4"/>
      <c r="E107" s="4"/>
      <c r="F107" s="4"/>
      <c r="G107" s="6"/>
      <c r="M107" s="4"/>
      <c r="N107" s="4"/>
      <c r="O107" s="4"/>
      <c r="P107" s="6"/>
    </row>
    <row r="109" spans="4:17" ht="15.75" x14ac:dyDescent="0.25">
      <c r="G109" s="1"/>
      <c r="P109" s="1"/>
    </row>
    <row r="110" spans="4:17" ht="15.75" x14ac:dyDescent="0.25">
      <c r="G110" s="1"/>
      <c r="P110" s="1"/>
    </row>
    <row r="133" spans="4:17" ht="15.75" x14ac:dyDescent="0.25">
      <c r="D133" s="1"/>
      <c r="E133" s="1"/>
      <c r="F133" s="4"/>
      <c r="G133" s="1"/>
      <c r="H133" s="1"/>
      <c r="M133" s="1"/>
      <c r="N133" s="1"/>
      <c r="O133" s="4"/>
      <c r="P133" s="1"/>
      <c r="Q133" s="1"/>
    </row>
    <row r="134" spans="4:17" ht="15.75" x14ac:dyDescent="0.25">
      <c r="D134" s="1"/>
      <c r="E134" s="1"/>
      <c r="F134" s="4"/>
      <c r="G134" s="1"/>
      <c r="H134" s="1"/>
      <c r="M134" s="1"/>
      <c r="N134" s="1"/>
      <c r="O134" s="4"/>
      <c r="P134" s="1"/>
      <c r="Q134" s="1"/>
    </row>
    <row r="138" spans="4:17" ht="15.75" x14ac:dyDescent="0.25">
      <c r="D138" s="1"/>
      <c r="E138" s="1"/>
      <c r="F138" s="1"/>
      <c r="G138" s="1"/>
      <c r="H138" s="1"/>
      <c r="M138" s="1"/>
      <c r="N138" s="1"/>
      <c r="O138" s="1"/>
      <c r="P138" s="1"/>
      <c r="Q138" s="1"/>
    </row>
    <row r="139" spans="4:17" ht="15.75" x14ac:dyDescent="0.25">
      <c r="G139" s="1"/>
      <c r="H139" s="1"/>
      <c r="P139" s="1"/>
      <c r="Q139" s="1"/>
    </row>
    <row r="140" spans="4:17" ht="15.75" x14ac:dyDescent="0.25">
      <c r="G140" s="1"/>
      <c r="H140" s="1"/>
      <c r="P140" s="1"/>
      <c r="Q140" s="1"/>
    </row>
    <row r="141" spans="4:17" ht="15.75" x14ac:dyDescent="0.25">
      <c r="D141" s="4"/>
      <c r="E141" s="4"/>
      <c r="F141" s="4"/>
      <c r="G141" s="6"/>
      <c r="M141" s="4"/>
      <c r="N141" s="4"/>
      <c r="O141" s="4"/>
      <c r="P141" s="6"/>
    </row>
    <row r="142" spans="4:17" ht="15.75" x14ac:dyDescent="0.25">
      <c r="D142" s="4"/>
      <c r="E142" s="4"/>
      <c r="F142" s="4"/>
      <c r="G142" s="6"/>
      <c r="M142" s="4"/>
      <c r="N142" s="4"/>
      <c r="O142" s="4"/>
      <c r="P142" s="6"/>
    </row>
    <row r="148" spans="4:17" ht="15.75" x14ac:dyDescent="0.25">
      <c r="D148" s="4"/>
      <c r="E148" s="4"/>
      <c r="F148" s="4"/>
      <c r="G148" s="4"/>
      <c r="H148" s="4"/>
      <c r="M148" s="4"/>
      <c r="N148" s="4"/>
      <c r="O148" s="4"/>
      <c r="P148" s="4"/>
      <c r="Q148" s="4"/>
    </row>
    <row r="149" spans="4:17" ht="15.75" x14ac:dyDescent="0.25">
      <c r="D149" s="4"/>
      <c r="E149" s="4"/>
      <c r="F149" s="4"/>
      <c r="G149" s="6"/>
      <c r="M149" s="4"/>
      <c r="N149" s="4"/>
      <c r="O149" s="4"/>
      <c r="P149" s="6"/>
    </row>
    <row r="150" spans="4:17" ht="15.75" x14ac:dyDescent="0.25">
      <c r="D150" s="4"/>
      <c r="E150" s="4"/>
      <c r="F150" s="4"/>
      <c r="G150" s="6"/>
      <c r="M150" s="4"/>
      <c r="N150" s="4"/>
      <c r="O150" s="4"/>
      <c r="P150" s="6"/>
    </row>
    <row r="151" spans="4:17" ht="15.75" x14ac:dyDescent="0.25">
      <c r="D151" s="4"/>
      <c r="E151" s="4"/>
      <c r="F151" s="4"/>
      <c r="G151" s="6"/>
      <c r="M151" s="4"/>
      <c r="N151" s="4"/>
      <c r="O151" s="4"/>
      <c r="P151" s="6"/>
    </row>
    <row r="152" spans="4:17" ht="27.75" customHeight="1" x14ac:dyDescent="0.2"/>
    <row r="153" spans="4:17" ht="30.75" customHeight="1" x14ac:dyDescent="0.25">
      <c r="G153" s="1"/>
      <c r="P153" s="1"/>
    </row>
    <row r="154" spans="4:17" ht="30.75" customHeight="1" x14ac:dyDescent="0.25">
      <c r="G154" s="1"/>
      <c r="P154" s="1"/>
    </row>
    <row r="155" spans="4:17" ht="30.75" customHeight="1" x14ac:dyDescent="0.2"/>
    <row r="162" spans="4:17" ht="15.75" x14ac:dyDescent="0.25">
      <c r="D162" s="1"/>
      <c r="E162" s="1"/>
      <c r="F162" s="1"/>
      <c r="G162" s="1"/>
      <c r="H162" s="1"/>
      <c r="M162" s="1"/>
      <c r="N162" s="1"/>
      <c r="O162" s="1"/>
      <c r="P162" s="1"/>
      <c r="Q162" s="1"/>
    </row>
    <row r="163" spans="4:17" ht="15.75" x14ac:dyDescent="0.25">
      <c r="D163" s="1"/>
      <c r="E163" s="1"/>
      <c r="F163" s="1"/>
      <c r="G163" s="1"/>
      <c r="H163" s="1"/>
      <c r="M163" s="1"/>
      <c r="N163" s="1"/>
      <c r="O163" s="1"/>
      <c r="P163" s="1"/>
      <c r="Q163" s="1"/>
    </row>
    <row r="166" spans="4:17" ht="18" customHeight="1" x14ac:dyDescent="0.2"/>
    <row r="167" spans="4:17" ht="18" customHeight="1" x14ac:dyDescent="0.25">
      <c r="D167" s="1"/>
      <c r="E167" s="1"/>
      <c r="F167" s="1"/>
      <c r="G167" s="1"/>
      <c r="H167" s="1"/>
      <c r="M167" s="1"/>
      <c r="N167" s="1"/>
      <c r="O167" s="1"/>
      <c r="P167" s="1"/>
      <c r="Q167" s="1"/>
    </row>
    <row r="168" spans="4:17" ht="18" customHeight="1" x14ac:dyDescent="0.25">
      <c r="G168" s="1"/>
      <c r="H168" s="1"/>
      <c r="P168" s="1"/>
      <c r="Q168" s="1"/>
    </row>
    <row r="169" spans="4:17" ht="15.75" x14ac:dyDescent="0.25">
      <c r="G169" s="1"/>
      <c r="H169" s="1"/>
      <c r="P169" s="1"/>
      <c r="Q169" s="1"/>
    </row>
    <row r="170" spans="4:17" ht="15.75" x14ac:dyDescent="0.25">
      <c r="D170" s="4"/>
      <c r="E170" s="4"/>
      <c r="F170" s="4"/>
      <c r="G170" s="6"/>
      <c r="M170" s="4"/>
      <c r="N170" s="4"/>
      <c r="O170" s="4"/>
      <c r="P170" s="6"/>
    </row>
    <row r="171" spans="4:17" ht="15.75" x14ac:dyDescent="0.25">
      <c r="D171" s="4"/>
      <c r="E171" s="4"/>
      <c r="F171" s="4"/>
      <c r="G171" s="6"/>
      <c r="M171" s="4"/>
      <c r="N171" s="4"/>
      <c r="O171" s="4"/>
      <c r="P171" s="6"/>
    </row>
    <row r="172" spans="4:17" ht="15.75" x14ac:dyDescent="0.25">
      <c r="D172" s="4"/>
      <c r="E172" s="4"/>
      <c r="F172" s="4"/>
      <c r="G172" s="6"/>
      <c r="M172" s="4"/>
      <c r="N172" s="4"/>
      <c r="O172" s="4"/>
      <c r="P172" s="6"/>
    </row>
    <row r="173" spans="4:17" ht="12.75" customHeight="1" x14ac:dyDescent="0.25">
      <c r="D173" s="4"/>
      <c r="E173" s="4"/>
      <c r="F173" s="4"/>
      <c r="G173" s="6"/>
      <c r="M173" s="4"/>
      <c r="N173" s="4"/>
      <c r="O173" s="4"/>
      <c r="P173" s="6"/>
    </row>
    <row r="174" spans="4:17" ht="30.75" customHeight="1" x14ac:dyDescent="0.2"/>
    <row r="175" spans="4:17" ht="30.75" customHeight="1" x14ac:dyDescent="0.2"/>
    <row r="176" spans="4:17" ht="30.75" customHeight="1" x14ac:dyDescent="0.2"/>
    <row r="177" spans="4:17" ht="30.75" customHeight="1" x14ac:dyDescent="0.2"/>
    <row r="179" spans="4:17" ht="15.75" x14ac:dyDescent="0.25">
      <c r="D179" s="4"/>
      <c r="E179" s="4"/>
      <c r="F179" s="4"/>
      <c r="G179" s="4"/>
      <c r="H179" s="4"/>
      <c r="M179" s="4"/>
      <c r="N179" s="4"/>
      <c r="O179" s="4"/>
      <c r="P179" s="4"/>
      <c r="Q179" s="4"/>
    </row>
    <row r="180" spans="4:17" ht="15.75" x14ac:dyDescent="0.25">
      <c r="D180" s="4"/>
      <c r="E180" s="4"/>
      <c r="F180" s="4"/>
      <c r="G180" s="6"/>
      <c r="M180" s="4"/>
      <c r="N180" s="4"/>
      <c r="O180" s="4"/>
      <c r="P180" s="6"/>
    </row>
    <row r="181" spans="4:17" ht="15.75" x14ac:dyDescent="0.25">
      <c r="D181" s="4"/>
      <c r="E181" s="4"/>
      <c r="F181" s="4"/>
      <c r="G181" s="6"/>
      <c r="M181" s="4"/>
      <c r="N181" s="4"/>
      <c r="O181" s="4"/>
      <c r="P181" s="6"/>
    </row>
    <row r="182" spans="4:17" ht="15.75" x14ac:dyDescent="0.25">
      <c r="D182" s="4"/>
      <c r="E182" s="4"/>
      <c r="F182" s="4"/>
      <c r="G182" s="6"/>
      <c r="M182" s="4"/>
      <c r="N182" s="4"/>
      <c r="O182" s="4"/>
      <c r="P182" s="6"/>
    </row>
    <row r="183" spans="4:17" ht="27.75" customHeight="1" x14ac:dyDescent="0.25">
      <c r="D183" s="4"/>
      <c r="E183" s="4"/>
      <c r="F183" s="4"/>
      <c r="G183" s="6"/>
      <c r="M183" s="4"/>
      <c r="N183" s="4"/>
      <c r="O183" s="4"/>
      <c r="P183" s="6"/>
    </row>
    <row r="184" spans="4:17" ht="30.75" customHeight="1" x14ac:dyDescent="0.25">
      <c r="D184" s="4"/>
      <c r="E184" s="4"/>
      <c r="F184" s="4"/>
      <c r="G184" s="6"/>
      <c r="M184" s="4"/>
      <c r="N184" s="4"/>
      <c r="O184" s="4"/>
      <c r="P184" s="6"/>
    </row>
    <row r="185" spans="4:17" ht="30.75" customHeight="1" x14ac:dyDescent="0.25">
      <c r="D185" s="4"/>
      <c r="E185" s="4"/>
      <c r="F185" s="4"/>
      <c r="G185" s="6"/>
      <c r="M185" s="4"/>
      <c r="N185" s="4"/>
      <c r="O185" s="4"/>
      <c r="P185" s="6"/>
    </row>
    <row r="186" spans="4:17" ht="30.75" customHeight="1" x14ac:dyDescent="0.25">
      <c r="D186" s="4"/>
      <c r="E186" s="4"/>
      <c r="F186" s="4"/>
      <c r="G186" s="6"/>
      <c r="M186" s="4"/>
      <c r="N186" s="4"/>
      <c r="O186" s="4"/>
      <c r="P186" s="6"/>
    </row>
    <row r="187" spans="4:17" ht="30.75" customHeight="1" x14ac:dyDescent="0.25">
      <c r="D187" s="4"/>
      <c r="E187" s="4"/>
      <c r="F187" s="4"/>
      <c r="G187" s="6"/>
      <c r="M187" s="4"/>
      <c r="N187" s="4"/>
      <c r="O187" s="4"/>
      <c r="P187" s="6"/>
    </row>
    <row r="188" spans="4:17" ht="30.75" customHeight="1" x14ac:dyDescent="0.25">
      <c r="D188" s="4"/>
      <c r="E188" s="4"/>
      <c r="F188" s="4"/>
      <c r="G188" s="6"/>
      <c r="M188" s="4"/>
      <c r="N188" s="4"/>
      <c r="O188" s="4"/>
      <c r="P188" s="6"/>
    </row>
    <row r="189" spans="4:17" ht="30.75" customHeight="1" x14ac:dyDescent="0.2"/>
    <row r="190" spans="4:17" ht="30.75" customHeight="1" x14ac:dyDescent="0.25">
      <c r="G190" s="1"/>
      <c r="P190" s="1"/>
    </row>
    <row r="191" spans="4:17" ht="30.75" customHeight="1" x14ac:dyDescent="0.25">
      <c r="G191" s="1"/>
      <c r="P191" s="1"/>
    </row>
    <row r="192" spans="4:17" ht="30.75" customHeight="1" x14ac:dyDescent="0.2"/>
  </sheetData>
  <mergeCells count="88">
    <mergeCell ref="H65:I65"/>
    <mergeCell ref="H66:I66"/>
    <mergeCell ref="B66:G66"/>
    <mergeCell ref="L30:Q30"/>
    <mergeCell ref="L32:O32"/>
    <mergeCell ref="L33:O33"/>
    <mergeCell ref="L35:Q35"/>
    <mergeCell ref="L37:O37"/>
    <mergeCell ref="L38:O38"/>
    <mergeCell ref="L40:Q40"/>
    <mergeCell ref="L42:N42"/>
    <mergeCell ref="L43:N43"/>
    <mergeCell ref="L44:N44"/>
    <mergeCell ref="L45:N45"/>
    <mergeCell ref="L46:N46"/>
    <mergeCell ref="L48:Q48"/>
    <mergeCell ref="B64:G64"/>
    <mergeCell ref="C52:E52"/>
    <mergeCell ref="C54:G54"/>
    <mergeCell ref="C59:H60"/>
    <mergeCell ref="C61:H61"/>
    <mergeCell ref="H64:I64"/>
    <mergeCell ref="L61:Q61"/>
    <mergeCell ref="P36:Q36"/>
    <mergeCell ref="P49:Q49"/>
    <mergeCell ref="P41:Q41"/>
    <mergeCell ref="P31:Q31"/>
    <mergeCell ref="M34:Q34"/>
    <mergeCell ref="L50:N50"/>
    <mergeCell ref="L51:N51"/>
    <mergeCell ref="L52:N52"/>
    <mergeCell ref="L54:P54"/>
    <mergeCell ref="L59:Q60"/>
    <mergeCell ref="K3:R3"/>
    <mergeCell ref="P6:Q6"/>
    <mergeCell ref="M8:M9"/>
    <mergeCell ref="O8:O9"/>
    <mergeCell ref="P15:Q15"/>
    <mergeCell ref="L12:M12"/>
    <mergeCell ref="L8:L10"/>
    <mergeCell ref="B65:G65"/>
    <mergeCell ref="B3:I3"/>
    <mergeCell ref="D21:H21"/>
    <mergeCell ref="D8:D9"/>
    <mergeCell ref="G6:H6"/>
    <mergeCell ref="F8:F9"/>
    <mergeCell ref="G41:H41"/>
    <mergeCell ref="G15:H15"/>
    <mergeCell ref="G22:H22"/>
    <mergeCell ref="G36:H36"/>
    <mergeCell ref="G31:H31"/>
    <mergeCell ref="D34:H34"/>
    <mergeCell ref="C23:E23"/>
    <mergeCell ref="C24:E24"/>
    <mergeCell ref="C12:D12"/>
    <mergeCell ref="C8:C10"/>
    <mergeCell ref="D16:E16"/>
    <mergeCell ref="C14:H14"/>
    <mergeCell ref="C28:E28"/>
    <mergeCell ref="L23:N23"/>
    <mergeCell ref="L24:N24"/>
    <mergeCell ref="L25:N25"/>
    <mergeCell ref="L26:N26"/>
    <mergeCell ref="L27:N27"/>
    <mergeCell ref="L28:N28"/>
    <mergeCell ref="C25:E25"/>
    <mergeCell ref="C26:E26"/>
    <mergeCell ref="C27:E27"/>
    <mergeCell ref="M21:Q21"/>
    <mergeCell ref="P22:Q22"/>
    <mergeCell ref="M16:N16"/>
    <mergeCell ref="L14:Q14"/>
    <mergeCell ref="C30:H30"/>
    <mergeCell ref="C32:F32"/>
    <mergeCell ref="C33:F33"/>
    <mergeCell ref="C35:H35"/>
    <mergeCell ref="C37:F37"/>
    <mergeCell ref="C38:F38"/>
    <mergeCell ref="C42:E42"/>
    <mergeCell ref="C40:H40"/>
    <mergeCell ref="C43:E43"/>
    <mergeCell ref="C44:E44"/>
    <mergeCell ref="C45:E45"/>
    <mergeCell ref="C46:E46"/>
    <mergeCell ref="C48:H48"/>
    <mergeCell ref="C50:E50"/>
    <mergeCell ref="C51:E51"/>
    <mergeCell ref="G49:H49"/>
  </mergeCells>
  <pageMargins left="0.25" right="0.25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2C1-3FB4-4066-B785-D258DD14C560}">
  <sheetPr>
    <pageSetUpPr fitToPage="1"/>
  </sheetPr>
  <dimension ref="B3:AA191"/>
  <sheetViews>
    <sheetView showGridLines="0" tabSelected="1" zoomScale="55" zoomScaleNormal="55" workbookViewId="0">
      <selection activeCell="Q55" sqref="Q55"/>
    </sheetView>
  </sheetViews>
  <sheetFormatPr baseColWidth="10" defaultColWidth="9.140625" defaultRowHeight="15" x14ac:dyDescent="0.2"/>
  <cols>
    <col min="1" max="1" width="9.140625" style="3"/>
    <col min="2" max="2" width="5.5703125" style="3" customWidth="1"/>
    <col min="3" max="3" width="36.1406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8" width="24.85546875" style="3" customWidth="1"/>
    <col min="9" max="9" width="4.5703125" style="3" customWidth="1"/>
    <col min="10" max="10" width="8.28515625" style="3" customWidth="1"/>
    <col min="11" max="11" width="5.5703125" style="3" customWidth="1"/>
    <col min="12" max="12" width="37.2851562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7" width="24.85546875" style="3" customWidth="1"/>
    <col min="18" max="18" width="4.5703125" style="3" customWidth="1"/>
    <col min="19" max="19" width="8.85546875" style="3" customWidth="1"/>
    <col min="20" max="20" width="5.5703125" style="3" customWidth="1"/>
    <col min="21" max="21" width="37.85546875" style="3" customWidth="1"/>
    <col min="22" max="22" width="18.85546875" style="3" customWidth="1"/>
    <col min="23" max="23" width="32.7109375" style="3" customWidth="1"/>
    <col min="24" max="24" width="21.7109375" style="3" customWidth="1"/>
    <col min="25" max="25" width="20.28515625" style="3" customWidth="1"/>
    <col min="26" max="26" width="24.85546875" style="3" customWidth="1"/>
    <col min="27" max="27" width="4.5703125" style="3" customWidth="1"/>
    <col min="28" max="251" width="11.42578125" style="3" customWidth="1"/>
    <col min="252" max="16384" width="9.140625" style="3"/>
  </cols>
  <sheetData>
    <row r="3" spans="2:27" ht="94.5" customHeight="1" x14ac:dyDescent="0.2">
      <c r="B3" s="80" t="s">
        <v>58</v>
      </c>
      <c r="C3" s="81"/>
      <c r="D3" s="81"/>
      <c r="E3" s="81"/>
      <c r="F3" s="81"/>
      <c r="G3" s="81"/>
      <c r="H3" s="81"/>
      <c r="I3" s="82"/>
      <c r="K3" s="80" t="s">
        <v>59</v>
      </c>
      <c r="L3" s="81"/>
      <c r="M3" s="81"/>
      <c r="N3" s="81"/>
      <c r="O3" s="81"/>
      <c r="P3" s="81"/>
      <c r="Q3" s="81"/>
      <c r="R3" s="82"/>
      <c r="T3" s="80" t="s">
        <v>60</v>
      </c>
      <c r="U3" s="81"/>
      <c r="V3" s="81"/>
      <c r="W3" s="81"/>
      <c r="X3" s="81"/>
      <c r="Y3" s="81"/>
      <c r="Z3" s="81"/>
      <c r="AA3" s="82"/>
    </row>
    <row r="4" spans="2:27" x14ac:dyDescent="0.2">
      <c r="B4" s="36"/>
      <c r="C4" s="37"/>
      <c r="D4" s="37"/>
      <c r="E4" s="37"/>
      <c r="F4" s="37"/>
      <c r="G4" s="37"/>
      <c r="H4" s="37"/>
      <c r="I4" s="38"/>
      <c r="K4" s="2"/>
      <c r="R4" s="5"/>
      <c r="T4" s="2"/>
      <c r="AA4" s="5"/>
    </row>
    <row r="5" spans="2:27" ht="15.75" x14ac:dyDescent="0.25">
      <c r="B5" s="36"/>
      <c r="C5" s="39" t="s">
        <v>0</v>
      </c>
      <c r="D5" s="37"/>
      <c r="E5" s="39"/>
      <c r="F5" s="39"/>
      <c r="G5" s="37"/>
      <c r="H5" s="37"/>
      <c r="I5" s="38"/>
      <c r="K5" s="2"/>
      <c r="L5" s="1" t="s">
        <v>0</v>
      </c>
      <c r="N5" s="1"/>
      <c r="O5" s="1"/>
      <c r="R5" s="5"/>
      <c r="T5" s="2"/>
      <c r="U5" s="1" t="s">
        <v>0</v>
      </c>
      <c r="W5" s="1"/>
      <c r="X5" s="1"/>
      <c r="AA5" s="5"/>
    </row>
    <row r="6" spans="2:27" ht="15.75" x14ac:dyDescent="0.25">
      <c r="B6" s="36"/>
      <c r="C6" s="37"/>
      <c r="D6" s="37"/>
      <c r="E6" s="37"/>
      <c r="F6" s="37"/>
      <c r="G6" s="100"/>
      <c r="H6" s="100"/>
      <c r="I6" s="38"/>
      <c r="K6" s="2"/>
      <c r="P6" s="71"/>
      <c r="Q6" s="71"/>
      <c r="R6" s="5"/>
      <c r="T6" s="2"/>
      <c r="Y6" s="71"/>
      <c r="Z6" s="71"/>
      <c r="AA6" s="5"/>
    </row>
    <row r="7" spans="2:27" ht="27" customHeight="1" x14ac:dyDescent="0.2">
      <c r="B7" s="36"/>
      <c r="C7" s="20" t="s">
        <v>48</v>
      </c>
      <c r="D7" s="20" t="s">
        <v>1</v>
      </c>
      <c r="E7" s="20" t="s">
        <v>2</v>
      </c>
      <c r="F7" s="20" t="s">
        <v>3</v>
      </c>
      <c r="G7" s="20" t="s">
        <v>4</v>
      </c>
      <c r="H7" s="21" t="s">
        <v>5</v>
      </c>
      <c r="I7" s="38"/>
      <c r="K7" s="2"/>
      <c r="L7" s="20" t="s">
        <v>48</v>
      </c>
      <c r="M7" s="20" t="s">
        <v>1</v>
      </c>
      <c r="N7" s="20" t="s">
        <v>2</v>
      </c>
      <c r="O7" s="20" t="s">
        <v>3</v>
      </c>
      <c r="P7" s="20" t="s">
        <v>4</v>
      </c>
      <c r="Q7" s="21" t="s">
        <v>5</v>
      </c>
      <c r="R7" s="5"/>
      <c r="T7" s="2"/>
      <c r="U7" s="20" t="s">
        <v>48</v>
      </c>
      <c r="V7" s="20" t="s">
        <v>1</v>
      </c>
      <c r="W7" s="20" t="s">
        <v>2</v>
      </c>
      <c r="X7" s="20" t="s">
        <v>3</v>
      </c>
      <c r="Y7" s="20" t="s">
        <v>4</v>
      </c>
      <c r="Z7" s="21" t="s">
        <v>5</v>
      </c>
      <c r="AA7" s="5"/>
    </row>
    <row r="8" spans="2:27" ht="27" customHeight="1" x14ac:dyDescent="0.25">
      <c r="B8" s="36"/>
      <c r="C8" s="103" t="s">
        <v>49</v>
      </c>
      <c r="D8" s="101" t="s">
        <v>6</v>
      </c>
      <c r="E8" s="40" t="s">
        <v>7</v>
      </c>
      <c r="F8" s="101">
        <f>+BASIS!F8</f>
        <v>0</v>
      </c>
      <c r="G8" s="41">
        <f>+BASIS!G8</f>
        <v>0</v>
      </c>
      <c r="H8" s="42">
        <f>+BASIS!H8</f>
        <v>0</v>
      </c>
      <c r="I8" s="38"/>
      <c r="K8" s="2"/>
      <c r="L8" s="89" t="s">
        <v>49</v>
      </c>
      <c r="M8" s="83" t="s">
        <v>6</v>
      </c>
      <c r="N8" s="17" t="s">
        <v>7</v>
      </c>
      <c r="O8" s="83"/>
      <c r="P8" s="12"/>
      <c r="Q8" s="33">
        <f>O8*P8</f>
        <v>0</v>
      </c>
      <c r="R8" s="5"/>
      <c r="T8" s="2"/>
      <c r="U8" s="89" t="s">
        <v>49</v>
      </c>
      <c r="V8" s="83" t="s">
        <v>6</v>
      </c>
      <c r="W8" s="17" t="s">
        <v>7</v>
      </c>
      <c r="X8" s="83"/>
      <c r="Y8" s="12"/>
      <c r="Z8" s="33">
        <f>X8*Y8</f>
        <v>0</v>
      </c>
      <c r="AA8" s="5"/>
    </row>
    <row r="9" spans="2:27" ht="27" customHeight="1" x14ac:dyDescent="0.25">
      <c r="B9" s="36"/>
      <c r="C9" s="104"/>
      <c r="D9" s="102"/>
      <c r="E9" s="40" t="s">
        <v>8</v>
      </c>
      <c r="F9" s="102"/>
      <c r="G9" s="41">
        <f>+BASIS!G9</f>
        <v>0</v>
      </c>
      <c r="H9" s="42">
        <f>+BASIS!H9</f>
        <v>0</v>
      </c>
      <c r="I9" s="38"/>
      <c r="K9" s="2"/>
      <c r="L9" s="90"/>
      <c r="M9" s="84"/>
      <c r="N9" s="17" t="s">
        <v>8</v>
      </c>
      <c r="O9" s="84"/>
      <c r="P9" s="12"/>
      <c r="Q9" s="33">
        <f>O8*P9</f>
        <v>0</v>
      </c>
      <c r="R9" s="5"/>
      <c r="T9" s="2"/>
      <c r="U9" s="90"/>
      <c r="V9" s="84"/>
      <c r="W9" s="17" t="s">
        <v>8</v>
      </c>
      <c r="X9" s="84"/>
      <c r="Y9" s="12"/>
      <c r="Z9" s="33">
        <f>X8*Y9</f>
        <v>0</v>
      </c>
      <c r="AA9" s="5"/>
    </row>
    <row r="10" spans="2:27" ht="27" customHeight="1" x14ac:dyDescent="0.25">
      <c r="B10" s="36"/>
      <c r="C10" s="105"/>
      <c r="D10" s="40" t="s">
        <v>9</v>
      </c>
      <c r="E10" s="40" t="s">
        <v>10</v>
      </c>
      <c r="F10" s="40">
        <f>+BASIS!F10</f>
        <v>0</v>
      </c>
      <c r="G10" s="41">
        <f>+BASIS!G10</f>
        <v>0</v>
      </c>
      <c r="H10" s="42">
        <f>+BASIS!H10</f>
        <v>0</v>
      </c>
      <c r="I10" s="38"/>
      <c r="K10" s="2"/>
      <c r="L10" s="91"/>
      <c r="M10" s="17" t="s">
        <v>9</v>
      </c>
      <c r="N10" s="17" t="s">
        <v>10</v>
      </c>
      <c r="O10" s="17"/>
      <c r="P10" s="12"/>
      <c r="Q10" s="33">
        <f>O10*P10</f>
        <v>0</v>
      </c>
      <c r="R10" s="5"/>
      <c r="T10" s="2"/>
      <c r="U10" s="91"/>
      <c r="V10" s="17" t="s">
        <v>9</v>
      </c>
      <c r="W10" s="17" t="s">
        <v>10</v>
      </c>
      <c r="X10" s="17"/>
      <c r="Y10" s="12"/>
      <c r="Z10" s="33">
        <f>X10*Y10</f>
        <v>0</v>
      </c>
      <c r="AA10" s="5"/>
    </row>
    <row r="11" spans="2:27" ht="27" customHeight="1" x14ac:dyDescent="0.25">
      <c r="B11" s="36"/>
      <c r="C11" s="32" t="s">
        <v>50</v>
      </c>
      <c r="D11" s="40" t="s">
        <v>9</v>
      </c>
      <c r="E11" s="40" t="s">
        <v>10</v>
      </c>
      <c r="F11" s="40">
        <f>+BASIS!F11</f>
        <v>0</v>
      </c>
      <c r="G11" s="41">
        <f>+BASIS!G11</f>
        <v>0</v>
      </c>
      <c r="H11" s="42">
        <f>+BASIS!H11</f>
        <v>0</v>
      </c>
      <c r="I11" s="38"/>
      <c r="K11" s="2"/>
      <c r="L11" s="30" t="s">
        <v>50</v>
      </c>
      <c r="M11" s="17" t="s">
        <v>9</v>
      </c>
      <c r="N11" s="17" t="s">
        <v>10</v>
      </c>
      <c r="O11" s="17"/>
      <c r="P11" s="12"/>
      <c r="Q11" s="33">
        <f>O11*P11</f>
        <v>0</v>
      </c>
      <c r="R11" s="5"/>
      <c r="T11" s="2"/>
      <c r="U11" s="30" t="s">
        <v>50</v>
      </c>
      <c r="V11" s="17" t="s">
        <v>9</v>
      </c>
      <c r="W11" s="17" t="s">
        <v>10</v>
      </c>
      <c r="X11" s="17"/>
      <c r="Y11" s="12"/>
      <c r="Z11" s="33">
        <f>X11*Y11</f>
        <v>0</v>
      </c>
      <c r="AA11" s="5"/>
    </row>
    <row r="12" spans="2:27" ht="27" customHeight="1" x14ac:dyDescent="0.25">
      <c r="B12" s="36"/>
      <c r="C12" s="106" t="s">
        <v>11</v>
      </c>
      <c r="D12" s="107"/>
      <c r="E12" s="43"/>
      <c r="F12" s="44">
        <f>+BASIS!F12</f>
        <v>9180153.0890000015</v>
      </c>
      <c r="G12" s="45"/>
      <c r="H12" s="46"/>
      <c r="I12" s="38"/>
      <c r="K12" s="2"/>
      <c r="L12" s="87" t="s">
        <v>11</v>
      </c>
      <c r="M12" s="88"/>
      <c r="N12" s="27"/>
      <c r="O12" s="26">
        <f>4245712.2+5139819.068</f>
        <v>9385531.2679999992</v>
      </c>
      <c r="P12" s="18"/>
      <c r="Q12" s="19"/>
      <c r="R12" s="5"/>
      <c r="T12" s="2"/>
      <c r="U12" s="87" t="s">
        <v>11</v>
      </c>
      <c r="V12" s="88"/>
      <c r="W12" s="27"/>
      <c r="X12" s="26">
        <f>+O12</f>
        <v>9385531.2679999992</v>
      </c>
      <c r="Y12" s="18"/>
      <c r="Z12" s="19"/>
      <c r="AA12" s="5"/>
    </row>
    <row r="13" spans="2:27" ht="27" customHeight="1" x14ac:dyDescent="0.25">
      <c r="B13" s="36"/>
      <c r="C13" s="37"/>
      <c r="D13" s="47"/>
      <c r="E13" s="47"/>
      <c r="F13" s="62">
        <v>-9180153.0890000015</v>
      </c>
      <c r="G13" s="62" t="s">
        <v>55</v>
      </c>
      <c r="H13" s="37"/>
      <c r="I13" s="38"/>
      <c r="K13" s="2"/>
      <c r="M13" s="4"/>
      <c r="N13" s="4"/>
      <c r="O13" s="61">
        <f>+SUM(O8:O11)-O12</f>
        <v>-9385531.2679999992</v>
      </c>
      <c r="P13" s="61" t="s">
        <v>55</v>
      </c>
      <c r="R13" s="5"/>
      <c r="T13" s="2"/>
      <c r="V13" s="4"/>
      <c r="W13" s="4"/>
      <c r="X13" s="61">
        <f>+SUM(X8:X11)-X12</f>
        <v>-9385531.2679999992</v>
      </c>
      <c r="Y13" s="61" t="s">
        <v>55</v>
      </c>
      <c r="AA13" s="5"/>
    </row>
    <row r="14" spans="2:27" ht="27" customHeight="1" x14ac:dyDescent="0.25">
      <c r="B14" s="36"/>
      <c r="C14" s="108" t="s">
        <v>12</v>
      </c>
      <c r="D14" s="109"/>
      <c r="E14" s="109"/>
      <c r="F14" s="109"/>
      <c r="G14" s="109"/>
      <c r="H14" s="109"/>
      <c r="I14" s="38"/>
      <c r="K14" s="2"/>
      <c r="L14" s="65" t="s">
        <v>12</v>
      </c>
      <c r="M14" s="66"/>
      <c r="N14" s="66"/>
      <c r="O14" s="66"/>
      <c r="P14" s="66"/>
      <c r="Q14" s="66"/>
      <c r="R14" s="5"/>
      <c r="T14" s="2"/>
      <c r="U14" s="65" t="s">
        <v>12</v>
      </c>
      <c r="V14" s="66"/>
      <c r="W14" s="66"/>
      <c r="X14" s="66"/>
      <c r="Y14" s="66"/>
      <c r="Z14" s="66"/>
      <c r="AA14" s="5"/>
    </row>
    <row r="15" spans="2:27" ht="15.75" x14ac:dyDescent="0.25">
      <c r="B15" s="36"/>
      <c r="C15" s="37"/>
      <c r="D15" s="48"/>
      <c r="E15" s="48"/>
      <c r="F15" s="37"/>
      <c r="G15" s="100"/>
      <c r="H15" s="100"/>
      <c r="I15" s="38"/>
      <c r="K15" s="2"/>
      <c r="M15" s="13"/>
      <c r="N15" s="13"/>
      <c r="P15" s="71"/>
      <c r="Q15" s="71"/>
      <c r="R15" s="5"/>
      <c r="T15" s="2"/>
      <c r="V15" s="13"/>
      <c r="W15" s="13"/>
      <c r="Y15" s="71"/>
      <c r="Z15" s="71"/>
      <c r="AA15" s="5"/>
    </row>
    <row r="16" spans="2:27" ht="27" customHeight="1" x14ac:dyDescent="0.2">
      <c r="B16" s="36"/>
      <c r="C16" s="37"/>
      <c r="D16" s="74" t="s">
        <v>48</v>
      </c>
      <c r="E16" s="110"/>
      <c r="F16" s="20" t="s">
        <v>13</v>
      </c>
      <c r="G16" s="20" t="s">
        <v>14</v>
      </c>
      <c r="H16" s="21" t="s">
        <v>5</v>
      </c>
      <c r="I16" s="38"/>
      <c r="K16" s="2"/>
      <c r="M16" s="74" t="s">
        <v>48</v>
      </c>
      <c r="N16" s="75"/>
      <c r="O16" s="20" t="s">
        <v>13</v>
      </c>
      <c r="P16" s="20" t="s">
        <v>14</v>
      </c>
      <c r="Q16" s="21" t="s">
        <v>5</v>
      </c>
      <c r="R16" s="5"/>
      <c r="T16" s="2"/>
      <c r="V16" s="74" t="s">
        <v>48</v>
      </c>
      <c r="W16" s="75"/>
      <c r="X16" s="20" t="s">
        <v>13</v>
      </c>
      <c r="Y16" s="20" t="s">
        <v>14</v>
      </c>
      <c r="Z16" s="21" t="s">
        <v>5</v>
      </c>
      <c r="AA16" s="5"/>
    </row>
    <row r="17" spans="2:27" ht="27" customHeight="1" x14ac:dyDescent="0.25">
      <c r="B17" s="36"/>
      <c r="C17" s="37"/>
      <c r="D17" s="32" t="s">
        <v>49</v>
      </c>
      <c r="E17" s="32"/>
      <c r="F17" s="40">
        <f>+BASIS!F17</f>
        <v>163839.70000000001</v>
      </c>
      <c r="G17" s="41">
        <f>+BASIS!G17</f>
        <v>0</v>
      </c>
      <c r="H17" s="42">
        <f>+BASIS!H17</f>
        <v>0</v>
      </c>
      <c r="I17" s="38"/>
      <c r="K17" s="2"/>
      <c r="M17" s="30" t="s">
        <v>49</v>
      </c>
      <c r="N17" s="30"/>
      <c r="O17" s="17">
        <v>163839.70000000001</v>
      </c>
      <c r="P17" s="12"/>
      <c r="Q17" s="33">
        <f>O17*P17</f>
        <v>0</v>
      </c>
      <c r="R17" s="5"/>
      <c r="T17" s="2"/>
      <c r="V17" s="30" t="s">
        <v>49</v>
      </c>
      <c r="W17" s="30"/>
      <c r="X17" s="17">
        <f>+O17</f>
        <v>163839.70000000001</v>
      </c>
      <c r="Y17" s="12"/>
      <c r="Z17" s="33">
        <f>X17*Y17</f>
        <v>0</v>
      </c>
      <c r="AA17" s="5"/>
    </row>
    <row r="18" spans="2:27" ht="27" customHeight="1" x14ac:dyDescent="0.25">
      <c r="B18" s="36"/>
      <c r="C18" s="37"/>
      <c r="D18" s="32" t="s">
        <v>50</v>
      </c>
      <c r="E18" s="32"/>
      <c r="F18" s="40">
        <f>+BASIS!F18</f>
        <v>181102.6</v>
      </c>
      <c r="G18" s="41">
        <f>+BASIS!G18</f>
        <v>0</v>
      </c>
      <c r="H18" s="42">
        <f>+BASIS!H18</f>
        <v>0</v>
      </c>
      <c r="I18" s="38"/>
      <c r="K18" s="2"/>
      <c r="M18" s="30" t="s">
        <v>50</v>
      </c>
      <c r="N18" s="30"/>
      <c r="O18" s="17">
        <v>189166.22</v>
      </c>
      <c r="P18" s="12"/>
      <c r="Q18" s="33">
        <f>O18*P18</f>
        <v>0</v>
      </c>
      <c r="R18" s="5"/>
      <c r="T18" s="2"/>
      <c r="V18" s="30" t="s">
        <v>50</v>
      </c>
      <c r="W18" s="30"/>
      <c r="X18" s="17">
        <f>+O18</f>
        <v>189166.22</v>
      </c>
      <c r="Y18" s="12"/>
      <c r="Z18" s="33">
        <f>X18*Y18</f>
        <v>0</v>
      </c>
      <c r="AA18" s="5"/>
    </row>
    <row r="19" spans="2:27" ht="27" customHeight="1" x14ac:dyDescent="0.25">
      <c r="B19" s="36"/>
      <c r="C19" s="37"/>
      <c r="D19" s="37"/>
      <c r="E19" s="37"/>
      <c r="F19" s="49"/>
      <c r="G19" s="45"/>
      <c r="H19" s="46"/>
      <c r="I19" s="38"/>
      <c r="K19" s="2"/>
      <c r="O19" s="31"/>
      <c r="P19" s="18"/>
      <c r="Q19" s="19"/>
      <c r="R19" s="5"/>
      <c r="T19" s="2"/>
      <c r="X19" s="31"/>
      <c r="Y19" s="18"/>
      <c r="Z19" s="19"/>
      <c r="AA19" s="5"/>
    </row>
    <row r="20" spans="2:27" x14ac:dyDescent="0.2">
      <c r="B20" s="36"/>
      <c r="C20" s="37"/>
      <c r="D20" s="37"/>
      <c r="E20" s="37"/>
      <c r="F20" s="37"/>
      <c r="G20" s="37"/>
      <c r="H20" s="37"/>
      <c r="I20" s="38"/>
      <c r="K20" s="2"/>
      <c r="R20" s="5"/>
      <c r="T20" s="2"/>
      <c r="AA20" s="5"/>
    </row>
    <row r="21" spans="2:27" ht="15.75" customHeight="1" x14ac:dyDescent="0.2">
      <c r="B21" s="36"/>
      <c r="C21" s="37"/>
      <c r="D21" s="118" t="s">
        <v>15</v>
      </c>
      <c r="E21" s="118"/>
      <c r="F21" s="118"/>
      <c r="G21" s="118"/>
      <c r="H21" s="118"/>
      <c r="I21" s="38"/>
      <c r="K21" s="2"/>
      <c r="M21" s="78" t="s">
        <v>15</v>
      </c>
      <c r="N21" s="78"/>
      <c r="O21" s="78"/>
      <c r="P21" s="78"/>
      <c r="Q21" s="78"/>
      <c r="R21" s="5"/>
      <c r="T21" s="2"/>
      <c r="V21" s="78" t="s">
        <v>15</v>
      </c>
      <c r="W21" s="78"/>
      <c r="X21" s="78"/>
      <c r="Y21" s="78"/>
      <c r="Z21" s="78"/>
      <c r="AA21" s="5"/>
    </row>
    <row r="22" spans="2:27" ht="15.75" x14ac:dyDescent="0.25">
      <c r="B22" s="36"/>
      <c r="C22" s="37"/>
      <c r="D22" s="37"/>
      <c r="E22" s="37"/>
      <c r="F22" s="37"/>
      <c r="G22" s="100"/>
      <c r="H22" s="100"/>
      <c r="I22" s="38"/>
      <c r="K22" s="2"/>
      <c r="P22" s="71"/>
      <c r="Q22" s="71"/>
      <c r="R22" s="5"/>
      <c r="T22" s="2"/>
      <c r="Y22" s="71"/>
      <c r="Z22" s="71"/>
      <c r="AA22" s="5"/>
    </row>
    <row r="23" spans="2:27" ht="33.75" customHeight="1" x14ac:dyDescent="0.2">
      <c r="B23" s="36"/>
      <c r="C23" s="67" t="s">
        <v>46</v>
      </c>
      <c r="D23" s="111"/>
      <c r="E23" s="112"/>
      <c r="F23" s="21" t="s">
        <v>16</v>
      </c>
      <c r="G23" s="21" t="s">
        <v>17</v>
      </c>
      <c r="H23" s="21" t="s">
        <v>5</v>
      </c>
      <c r="I23" s="38"/>
      <c r="K23" s="2"/>
      <c r="L23" s="67" t="s">
        <v>46</v>
      </c>
      <c r="M23" s="68"/>
      <c r="N23" s="69"/>
      <c r="O23" s="21" t="s">
        <v>16</v>
      </c>
      <c r="P23" s="21" t="s">
        <v>17</v>
      </c>
      <c r="Q23" s="21" t="s">
        <v>5</v>
      </c>
      <c r="R23" s="5"/>
      <c r="T23" s="2"/>
      <c r="U23" s="67" t="s">
        <v>46</v>
      </c>
      <c r="V23" s="68"/>
      <c r="W23" s="69"/>
      <c r="X23" s="21" t="s">
        <v>16</v>
      </c>
      <c r="Y23" s="21" t="s">
        <v>17</v>
      </c>
      <c r="Z23" s="21" t="s">
        <v>5</v>
      </c>
      <c r="AA23" s="5"/>
    </row>
    <row r="24" spans="2:27" ht="27" customHeight="1" x14ac:dyDescent="0.25">
      <c r="B24" s="36"/>
      <c r="C24" s="76" t="s">
        <v>42</v>
      </c>
      <c r="D24" s="77"/>
      <c r="E24" s="77"/>
      <c r="F24" s="29">
        <f>+BASIS!F24</f>
        <v>23</v>
      </c>
      <c r="G24" s="51">
        <f>+BASIS!G24</f>
        <v>0</v>
      </c>
      <c r="H24" s="42">
        <f>+BASIS!H24</f>
        <v>0</v>
      </c>
      <c r="I24" s="38"/>
      <c r="K24" s="2"/>
      <c r="L24" s="70" t="s">
        <v>42</v>
      </c>
      <c r="M24" s="64"/>
      <c r="N24" s="64"/>
      <c r="O24" s="28">
        <v>23</v>
      </c>
      <c r="P24" s="35"/>
      <c r="Q24" s="33">
        <f t="shared" ref="Q24:Q28" si="0">O24*P24*12</f>
        <v>0</v>
      </c>
      <c r="R24" s="5"/>
      <c r="T24" s="2"/>
      <c r="U24" s="76" t="s">
        <v>42</v>
      </c>
      <c r="V24" s="77"/>
      <c r="W24" s="77"/>
      <c r="X24" s="29">
        <v>23</v>
      </c>
      <c r="Y24" s="24" t="s">
        <v>37</v>
      </c>
      <c r="Z24" s="25" t="s">
        <v>37</v>
      </c>
      <c r="AA24" s="5"/>
    </row>
    <row r="25" spans="2:27" ht="27" customHeight="1" x14ac:dyDescent="0.25">
      <c r="B25" s="36"/>
      <c r="C25" s="76" t="s">
        <v>43</v>
      </c>
      <c r="D25" s="77"/>
      <c r="E25" s="77"/>
      <c r="F25" s="29">
        <f>+BASIS!F25</f>
        <v>33</v>
      </c>
      <c r="G25" s="51">
        <f>+BASIS!G25</f>
        <v>0</v>
      </c>
      <c r="H25" s="42">
        <f>+BASIS!H25</f>
        <v>0</v>
      </c>
      <c r="I25" s="38"/>
      <c r="K25" s="2"/>
      <c r="L25" s="70" t="s">
        <v>43</v>
      </c>
      <c r="M25" s="64"/>
      <c r="N25" s="64"/>
      <c r="O25" s="28">
        <f>18+15</f>
        <v>33</v>
      </c>
      <c r="P25" s="35"/>
      <c r="Q25" s="33">
        <f t="shared" si="0"/>
        <v>0</v>
      </c>
      <c r="R25" s="5"/>
      <c r="T25" s="2"/>
      <c r="U25" s="76" t="s">
        <v>43</v>
      </c>
      <c r="V25" s="77"/>
      <c r="W25" s="77"/>
      <c r="X25" s="29">
        <f>18+15</f>
        <v>33</v>
      </c>
      <c r="Y25" s="24" t="s">
        <v>37</v>
      </c>
      <c r="Z25" s="25" t="s">
        <v>37</v>
      </c>
      <c r="AA25" s="5"/>
    </row>
    <row r="26" spans="2:27" ht="27" customHeight="1" x14ac:dyDescent="0.25">
      <c r="B26" s="36"/>
      <c r="C26" s="76" t="s">
        <v>44</v>
      </c>
      <c r="D26" s="77"/>
      <c r="E26" s="77"/>
      <c r="F26" s="29">
        <f>+BASIS!F26</f>
        <v>23</v>
      </c>
      <c r="G26" s="51">
        <f>+BASIS!G26</f>
        <v>0</v>
      </c>
      <c r="H26" s="42">
        <f>+BASIS!H26</f>
        <v>0</v>
      </c>
      <c r="I26" s="38"/>
      <c r="K26" s="2"/>
      <c r="L26" s="70" t="s">
        <v>44</v>
      </c>
      <c r="M26" s="64"/>
      <c r="N26" s="64"/>
      <c r="O26" s="28">
        <v>23</v>
      </c>
      <c r="P26" s="35"/>
      <c r="Q26" s="33">
        <f t="shared" si="0"/>
        <v>0</v>
      </c>
      <c r="R26" s="5"/>
      <c r="T26" s="2"/>
      <c r="U26" s="76" t="s">
        <v>44</v>
      </c>
      <c r="V26" s="77"/>
      <c r="W26" s="77"/>
      <c r="X26" s="29">
        <v>23</v>
      </c>
      <c r="Y26" s="24" t="s">
        <v>37</v>
      </c>
      <c r="Z26" s="25" t="s">
        <v>37</v>
      </c>
      <c r="AA26" s="5"/>
    </row>
    <row r="27" spans="2:27" ht="27" customHeight="1" x14ac:dyDescent="0.25">
      <c r="B27" s="36"/>
      <c r="C27" s="76" t="s">
        <v>45</v>
      </c>
      <c r="D27" s="77"/>
      <c r="E27" s="77"/>
      <c r="F27" s="29">
        <f>+BASIS!F27</f>
        <v>15</v>
      </c>
      <c r="G27" s="51" t="str">
        <f>+BASIS!G27</f>
        <v>ia</v>
      </c>
      <c r="H27" s="42" t="str">
        <f>+BASIS!H27</f>
        <v>ia</v>
      </c>
      <c r="I27" s="38"/>
      <c r="K27" s="2"/>
      <c r="L27" s="76" t="s">
        <v>45</v>
      </c>
      <c r="M27" s="77"/>
      <c r="N27" s="77"/>
      <c r="O27" s="29">
        <v>15</v>
      </c>
      <c r="P27" s="51" t="s">
        <v>37</v>
      </c>
      <c r="Q27" s="42" t="s">
        <v>37</v>
      </c>
      <c r="R27" s="5"/>
      <c r="T27" s="2"/>
      <c r="U27" s="76" t="s">
        <v>45</v>
      </c>
      <c r="V27" s="77"/>
      <c r="W27" s="77"/>
      <c r="X27" s="29">
        <v>15</v>
      </c>
      <c r="Y27" s="24" t="s">
        <v>37</v>
      </c>
      <c r="Z27" s="25" t="s">
        <v>37</v>
      </c>
      <c r="AA27" s="5"/>
    </row>
    <row r="28" spans="2:27" ht="27" customHeight="1" x14ac:dyDescent="0.25">
      <c r="B28" s="36"/>
      <c r="C28" s="76" t="s">
        <v>47</v>
      </c>
      <c r="D28" s="77"/>
      <c r="E28" s="77"/>
      <c r="F28" s="29">
        <f>+BASIS!F28</f>
        <v>71</v>
      </c>
      <c r="G28" s="51">
        <f>+BASIS!G28</f>
        <v>0</v>
      </c>
      <c r="H28" s="42">
        <f>+BASIS!H28</f>
        <v>0</v>
      </c>
      <c r="I28" s="38"/>
      <c r="K28" s="2"/>
      <c r="L28" s="70" t="s">
        <v>47</v>
      </c>
      <c r="M28" s="64"/>
      <c r="N28" s="64"/>
      <c r="O28" s="28">
        <v>71</v>
      </c>
      <c r="P28" s="35"/>
      <c r="Q28" s="33">
        <f t="shared" si="0"/>
        <v>0</v>
      </c>
      <c r="R28" s="5"/>
      <c r="T28" s="2"/>
      <c r="U28" s="76" t="s">
        <v>47</v>
      </c>
      <c r="V28" s="77"/>
      <c r="W28" s="77"/>
      <c r="X28" s="29">
        <v>71</v>
      </c>
      <c r="Y28" s="24" t="s">
        <v>37</v>
      </c>
      <c r="Z28" s="25" t="s">
        <v>37</v>
      </c>
      <c r="AA28" s="5"/>
    </row>
    <row r="29" spans="2:27" x14ac:dyDescent="0.2">
      <c r="B29" s="36"/>
      <c r="C29" s="37"/>
      <c r="D29" s="37"/>
      <c r="E29" s="37"/>
      <c r="F29" s="37"/>
      <c r="G29" s="37"/>
      <c r="H29" s="37"/>
      <c r="I29" s="38"/>
      <c r="K29" s="2"/>
      <c r="R29" s="5"/>
      <c r="T29" s="2"/>
      <c r="AA29" s="5"/>
    </row>
    <row r="30" spans="2:27" ht="15.75" x14ac:dyDescent="0.25">
      <c r="B30" s="36"/>
      <c r="C30" s="108" t="s">
        <v>18</v>
      </c>
      <c r="D30" s="109"/>
      <c r="E30" s="109"/>
      <c r="F30" s="109"/>
      <c r="G30" s="109"/>
      <c r="H30" s="109"/>
      <c r="I30" s="38"/>
      <c r="K30" s="2"/>
      <c r="L30" s="65" t="s">
        <v>18</v>
      </c>
      <c r="M30" s="66"/>
      <c r="N30" s="66"/>
      <c r="O30" s="66"/>
      <c r="P30" s="66"/>
      <c r="Q30" s="66"/>
      <c r="R30" s="5"/>
      <c r="T30" s="2"/>
      <c r="U30" s="65" t="s">
        <v>18</v>
      </c>
      <c r="V30" s="66"/>
      <c r="W30" s="66"/>
      <c r="X30" s="66"/>
      <c r="Y30" s="66"/>
      <c r="Z30" s="66"/>
      <c r="AA30" s="5"/>
    </row>
    <row r="31" spans="2:27" ht="15.75" x14ac:dyDescent="0.25">
      <c r="B31" s="36"/>
      <c r="C31" s="37"/>
      <c r="D31" s="39"/>
      <c r="E31" s="39"/>
      <c r="F31" s="39"/>
      <c r="G31" s="100"/>
      <c r="H31" s="100"/>
      <c r="I31" s="38"/>
      <c r="K31" s="2"/>
      <c r="M31" s="1"/>
      <c r="N31" s="1"/>
      <c r="O31" s="1"/>
      <c r="P31" s="71"/>
      <c r="Q31" s="71"/>
      <c r="R31" s="5"/>
      <c r="T31" s="2"/>
      <c r="V31" s="1"/>
      <c r="W31" s="1"/>
      <c r="X31" s="1"/>
      <c r="Y31" s="71"/>
      <c r="Z31" s="71"/>
      <c r="AA31" s="5"/>
    </row>
    <row r="32" spans="2:27" ht="27" customHeight="1" x14ac:dyDescent="0.25">
      <c r="B32" s="36"/>
      <c r="C32" s="72" t="s">
        <v>19</v>
      </c>
      <c r="D32" s="73"/>
      <c r="E32" s="73"/>
      <c r="F32" s="73"/>
      <c r="G32" s="20" t="s">
        <v>20</v>
      </c>
      <c r="H32" s="21" t="s">
        <v>5</v>
      </c>
      <c r="I32" s="38"/>
      <c r="K32" s="2"/>
      <c r="L32" s="72" t="s">
        <v>19</v>
      </c>
      <c r="M32" s="73"/>
      <c r="N32" s="73"/>
      <c r="O32" s="73"/>
      <c r="P32" s="20" t="s">
        <v>20</v>
      </c>
      <c r="Q32" s="21" t="s">
        <v>5</v>
      </c>
      <c r="R32" s="5"/>
      <c r="T32" s="2"/>
      <c r="U32" s="72" t="s">
        <v>19</v>
      </c>
      <c r="V32" s="73"/>
      <c r="W32" s="73"/>
      <c r="X32" s="73"/>
      <c r="Y32" s="20" t="s">
        <v>20</v>
      </c>
      <c r="Z32" s="21" t="s">
        <v>5</v>
      </c>
      <c r="AA32" s="5"/>
    </row>
    <row r="33" spans="2:27" ht="27" customHeight="1" x14ac:dyDescent="0.25">
      <c r="B33" s="36"/>
      <c r="C33" s="76" t="s">
        <v>19</v>
      </c>
      <c r="D33" s="77"/>
      <c r="E33" s="77"/>
      <c r="F33" s="77"/>
      <c r="G33" s="24">
        <f>+BASIS!G33</f>
        <v>0</v>
      </c>
      <c r="H33" s="42">
        <f>+BASIS!H33</f>
        <v>0</v>
      </c>
      <c r="I33" s="38"/>
      <c r="K33" s="2"/>
      <c r="L33" s="70" t="s">
        <v>19</v>
      </c>
      <c r="M33" s="64"/>
      <c r="N33" s="64"/>
      <c r="O33" s="64"/>
      <c r="P33" s="35"/>
      <c r="Q33" s="34">
        <f>P33*12</f>
        <v>0</v>
      </c>
      <c r="R33" s="5"/>
      <c r="T33" s="2"/>
      <c r="U33" s="70" t="s">
        <v>19</v>
      </c>
      <c r="V33" s="64"/>
      <c r="W33" s="64"/>
      <c r="X33" s="64"/>
      <c r="Y33" s="35"/>
      <c r="Z33" s="34">
        <f>Y33*12</f>
        <v>0</v>
      </c>
      <c r="AA33" s="5"/>
    </row>
    <row r="34" spans="2:27" x14ac:dyDescent="0.2">
      <c r="B34" s="36"/>
      <c r="C34" s="37"/>
      <c r="D34" s="113"/>
      <c r="E34" s="113"/>
      <c r="F34" s="113"/>
      <c r="G34" s="114"/>
      <c r="H34" s="114"/>
      <c r="I34" s="38"/>
      <c r="K34" s="2"/>
      <c r="M34" s="85"/>
      <c r="N34" s="85"/>
      <c r="O34" s="85"/>
      <c r="P34" s="86"/>
      <c r="Q34" s="86"/>
      <c r="R34" s="5"/>
      <c r="T34" s="2"/>
      <c r="V34" s="86"/>
      <c r="W34" s="86"/>
      <c r="X34" s="86"/>
      <c r="Y34" s="86"/>
      <c r="Z34" s="86"/>
      <c r="AA34" s="5"/>
    </row>
    <row r="35" spans="2:27" ht="15.75" x14ac:dyDescent="0.25">
      <c r="B35" s="36"/>
      <c r="C35" s="108" t="s">
        <v>21</v>
      </c>
      <c r="D35" s="109"/>
      <c r="E35" s="109"/>
      <c r="F35" s="109"/>
      <c r="G35" s="109"/>
      <c r="H35" s="109"/>
      <c r="I35" s="38"/>
      <c r="K35" s="2"/>
      <c r="L35" s="65" t="s">
        <v>21</v>
      </c>
      <c r="M35" s="66"/>
      <c r="N35" s="66"/>
      <c r="O35" s="66"/>
      <c r="P35" s="66"/>
      <c r="Q35" s="66"/>
      <c r="R35" s="5"/>
      <c r="T35" s="2"/>
      <c r="U35" s="65" t="s">
        <v>21</v>
      </c>
      <c r="V35" s="66"/>
      <c r="W35" s="66"/>
      <c r="X35" s="66"/>
      <c r="Y35" s="66"/>
      <c r="Z35" s="66"/>
      <c r="AA35" s="5"/>
    </row>
    <row r="36" spans="2:27" ht="15.75" x14ac:dyDescent="0.25">
      <c r="B36" s="36"/>
      <c r="C36" s="37"/>
      <c r="D36" s="39"/>
      <c r="E36" s="39"/>
      <c r="F36" s="39"/>
      <c r="G36" s="100"/>
      <c r="H36" s="100"/>
      <c r="I36" s="38"/>
      <c r="K36" s="2"/>
      <c r="M36" s="1"/>
      <c r="N36" s="1"/>
      <c r="O36" s="1"/>
      <c r="P36" s="71"/>
      <c r="Q36" s="71"/>
      <c r="R36" s="5"/>
      <c r="T36" s="2"/>
      <c r="V36" s="1"/>
      <c r="W36" s="1"/>
      <c r="X36" s="1"/>
      <c r="Y36" s="71"/>
      <c r="Z36" s="71"/>
      <c r="AA36" s="5"/>
    </row>
    <row r="37" spans="2:27" ht="27" customHeight="1" x14ac:dyDescent="0.25">
      <c r="B37" s="36"/>
      <c r="C37" s="72" t="s">
        <v>22</v>
      </c>
      <c r="D37" s="73"/>
      <c r="E37" s="73"/>
      <c r="F37" s="73"/>
      <c r="G37" s="20" t="s">
        <v>20</v>
      </c>
      <c r="H37" s="21" t="s">
        <v>5</v>
      </c>
      <c r="I37" s="38"/>
      <c r="K37" s="2"/>
      <c r="L37" s="72" t="s">
        <v>22</v>
      </c>
      <c r="M37" s="73"/>
      <c r="N37" s="73"/>
      <c r="O37" s="73"/>
      <c r="P37" s="20" t="s">
        <v>20</v>
      </c>
      <c r="Q37" s="21" t="s">
        <v>5</v>
      </c>
      <c r="R37" s="5"/>
      <c r="T37" s="2"/>
      <c r="U37" s="72" t="s">
        <v>22</v>
      </c>
      <c r="V37" s="73"/>
      <c r="W37" s="73"/>
      <c r="X37" s="73"/>
      <c r="Y37" s="20" t="s">
        <v>20</v>
      </c>
      <c r="Z37" s="21" t="s">
        <v>5</v>
      </c>
      <c r="AA37" s="5"/>
    </row>
    <row r="38" spans="2:27" ht="27" customHeight="1" x14ac:dyDescent="0.25">
      <c r="B38" s="36"/>
      <c r="C38" s="76" t="s">
        <v>22</v>
      </c>
      <c r="D38" s="77"/>
      <c r="E38" s="77"/>
      <c r="F38" s="77"/>
      <c r="G38" s="24">
        <f>+BASIS!G38</f>
        <v>0</v>
      </c>
      <c r="H38" s="51">
        <f>+BASIS!H38</f>
        <v>0</v>
      </c>
      <c r="I38" s="38"/>
      <c r="K38" s="2"/>
      <c r="L38" s="70" t="s">
        <v>22</v>
      </c>
      <c r="M38" s="64"/>
      <c r="N38" s="64"/>
      <c r="O38" s="64"/>
      <c r="P38" s="35"/>
      <c r="Q38" s="35">
        <f>P38*12</f>
        <v>0</v>
      </c>
      <c r="R38" s="5"/>
      <c r="T38" s="2"/>
      <c r="U38" s="70" t="s">
        <v>22</v>
      </c>
      <c r="V38" s="64"/>
      <c r="W38" s="64"/>
      <c r="X38" s="64"/>
      <c r="Y38" s="35"/>
      <c r="Z38" s="35">
        <f>Y38*12</f>
        <v>0</v>
      </c>
      <c r="AA38" s="5"/>
    </row>
    <row r="39" spans="2:27" ht="27" customHeight="1" x14ac:dyDescent="0.2">
      <c r="B39" s="36"/>
      <c r="C39" s="37"/>
      <c r="D39" s="50"/>
      <c r="E39" s="50"/>
      <c r="F39" s="50"/>
      <c r="G39" s="50"/>
      <c r="H39" s="50"/>
      <c r="I39" s="38"/>
      <c r="K39" s="2"/>
      <c r="M39" s="15"/>
      <c r="N39" s="15"/>
      <c r="O39" s="15"/>
      <c r="P39" s="15"/>
      <c r="Q39" s="15"/>
      <c r="R39" s="5"/>
      <c r="T39" s="2"/>
      <c r="V39" s="15"/>
      <c r="W39" s="15"/>
      <c r="X39" s="15"/>
      <c r="Y39" s="15"/>
      <c r="Z39" s="15"/>
      <c r="AA39" s="5"/>
    </row>
    <row r="40" spans="2:27" ht="15.75" x14ac:dyDescent="0.25">
      <c r="B40" s="36"/>
      <c r="C40" s="108" t="s">
        <v>23</v>
      </c>
      <c r="D40" s="109"/>
      <c r="E40" s="109"/>
      <c r="F40" s="109"/>
      <c r="G40" s="109"/>
      <c r="H40" s="109"/>
      <c r="I40" s="38"/>
      <c r="K40" s="2"/>
      <c r="L40" s="65" t="s">
        <v>23</v>
      </c>
      <c r="M40" s="66"/>
      <c r="N40" s="66"/>
      <c r="O40" s="66"/>
      <c r="P40" s="66"/>
      <c r="Q40" s="66"/>
      <c r="R40" s="5"/>
      <c r="T40" s="2"/>
      <c r="U40" s="65" t="s">
        <v>23</v>
      </c>
      <c r="V40" s="66"/>
      <c r="W40" s="66"/>
      <c r="X40" s="66"/>
      <c r="Y40" s="66"/>
      <c r="Z40" s="66"/>
      <c r="AA40" s="5"/>
    </row>
    <row r="41" spans="2:27" ht="15.75" x14ac:dyDescent="0.25">
      <c r="B41" s="36"/>
      <c r="C41" s="37"/>
      <c r="D41" s="39"/>
      <c r="E41" s="39"/>
      <c r="F41" s="39"/>
      <c r="G41" s="100"/>
      <c r="H41" s="100"/>
      <c r="I41" s="38"/>
      <c r="K41" s="2"/>
      <c r="M41" s="1"/>
      <c r="N41" s="1"/>
      <c r="O41" s="1"/>
      <c r="P41" s="71"/>
      <c r="Q41" s="71"/>
      <c r="R41" s="5"/>
      <c r="T41" s="2"/>
      <c r="V41" s="1"/>
      <c r="W41" s="1"/>
      <c r="X41" s="1"/>
      <c r="Y41" s="71"/>
      <c r="Z41" s="71"/>
      <c r="AA41" s="5"/>
    </row>
    <row r="42" spans="2:27" ht="27" customHeight="1" x14ac:dyDescent="0.2">
      <c r="B42" s="36"/>
      <c r="C42" s="67" t="s">
        <v>24</v>
      </c>
      <c r="D42" s="111"/>
      <c r="E42" s="112"/>
      <c r="F42" s="20" t="s">
        <v>25</v>
      </c>
      <c r="G42" s="20" t="s">
        <v>26</v>
      </c>
      <c r="H42" s="21" t="s">
        <v>5</v>
      </c>
      <c r="I42" s="38"/>
      <c r="K42" s="2"/>
      <c r="L42" s="67" t="s">
        <v>24</v>
      </c>
      <c r="M42" s="68"/>
      <c r="N42" s="69"/>
      <c r="O42" s="20" t="s">
        <v>25</v>
      </c>
      <c r="P42" s="20" t="s">
        <v>26</v>
      </c>
      <c r="Q42" s="21" t="s">
        <v>5</v>
      </c>
      <c r="R42" s="5"/>
      <c r="T42" s="2"/>
      <c r="U42" s="67" t="s">
        <v>24</v>
      </c>
      <c r="V42" s="68"/>
      <c r="W42" s="69"/>
      <c r="X42" s="20" t="s">
        <v>25</v>
      </c>
      <c r="Y42" s="20" t="s">
        <v>26</v>
      </c>
      <c r="Z42" s="21" t="s">
        <v>5</v>
      </c>
      <c r="AA42" s="5"/>
    </row>
    <row r="43" spans="2:27" ht="51.75" customHeight="1" x14ac:dyDescent="0.25">
      <c r="B43" s="36"/>
      <c r="C43" s="119" t="s">
        <v>51</v>
      </c>
      <c r="D43" s="77"/>
      <c r="E43" s="77"/>
      <c r="F43" s="40">
        <f>+BASIS!F43</f>
        <v>150</v>
      </c>
      <c r="G43" s="52">
        <f>+BASIS!G43</f>
        <v>0</v>
      </c>
      <c r="H43" s="42">
        <f>+BASIS!H43</f>
        <v>0</v>
      </c>
      <c r="I43" s="38"/>
      <c r="K43" s="2"/>
      <c r="L43" s="63" t="s">
        <v>51</v>
      </c>
      <c r="M43" s="64"/>
      <c r="N43" s="64"/>
      <c r="O43" s="17">
        <v>150</v>
      </c>
      <c r="P43" s="16"/>
      <c r="Q43" s="33">
        <f>O43*P43</f>
        <v>0</v>
      </c>
      <c r="R43" s="5"/>
      <c r="T43" s="2"/>
      <c r="U43" s="63" t="s">
        <v>51</v>
      </c>
      <c r="V43" s="64"/>
      <c r="W43" s="64"/>
      <c r="X43" s="17">
        <v>150</v>
      </c>
      <c r="Y43" s="16"/>
      <c r="Z43" s="33">
        <f>X43*Y43</f>
        <v>0</v>
      </c>
      <c r="AA43" s="5"/>
    </row>
    <row r="44" spans="2:27" ht="51.75" customHeight="1" x14ac:dyDescent="0.25">
      <c r="B44" s="36"/>
      <c r="C44" s="119" t="s">
        <v>52</v>
      </c>
      <c r="D44" s="77"/>
      <c r="E44" s="77"/>
      <c r="F44" s="40">
        <f>+BASIS!F44</f>
        <v>270</v>
      </c>
      <c r="G44" s="52">
        <f>+BASIS!G44</f>
        <v>0</v>
      </c>
      <c r="H44" s="42">
        <f>+BASIS!H44</f>
        <v>0</v>
      </c>
      <c r="I44" s="38"/>
      <c r="K44" s="2"/>
      <c r="L44" s="63" t="s">
        <v>52</v>
      </c>
      <c r="M44" s="64"/>
      <c r="N44" s="64"/>
      <c r="O44" s="17">
        <v>270</v>
      </c>
      <c r="P44" s="16"/>
      <c r="Q44" s="33">
        <f>O44*P44</f>
        <v>0</v>
      </c>
      <c r="R44" s="5"/>
      <c r="T44" s="2"/>
      <c r="U44" s="63" t="s">
        <v>52</v>
      </c>
      <c r="V44" s="64"/>
      <c r="W44" s="64"/>
      <c r="X44" s="17">
        <v>270</v>
      </c>
      <c r="Y44" s="16"/>
      <c r="Z44" s="33">
        <f>X44*Y44</f>
        <v>0</v>
      </c>
      <c r="AA44" s="5"/>
    </row>
    <row r="45" spans="2:27" ht="51.75" customHeight="1" x14ac:dyDescent="0.25">
      <c r="B45" s="36"/>
      <c r="C45" s="119" t="s">
        <v>53</v>
      </c>
      <c r="D45" s="77"/>
      <c r="E45" s="77"/>
      <c r="F45" s="40">
        <f>+BASIS!F45</f>
        <v>240</v>
      </c>
      <c r="G45" s="52">
        <f>+BASIS!G45</f>
        <v>0</v>
      </c>
      <c r="H45" s="42">
        <f>+BASIS!H45</f>
        <v>0</v>
      </c>
      <c r="I45" s="38"/>
      <c r="K45" s="2"/>
      <c r="L45" s="63" t="s">
        <v>53</v>
      </c>
      <c r="M45" s="64"/>
      <c r="N45" s="64"/>
      <c r="O45" s="17">
        <v>240</v>
      </c>
      <c r="P45" s="16"/>
      <c r="Q45" s="33">
        <f>O45*P45</f>
        <v>0</v>
      </c>
      <c r="R45" s="5"/>
      <c r="T45" s="2"/>
      <c r="U45" s="63" t="s">
        <v>53</v>
      </c>
      <c r="V45" s="64"/>
      <c r="W45" s="64"/>
      <c r="X45" s="17">
        <v>240</v>
      </c>
      <c r="Y45" s="16"/>
      <c r="Z45" s="33">
        <f>X45*Y45</f>
        <v>0</v>
      </c>
      <c r="AA45" s="5"/>
    </row>
    <row r="46" spans="2:27" ht="51.75" customHeight="1" x14ac:dyDescent="0.25">
      <c r="B46" s="36"/>
      <c r="C46" s="119" t="s">
        <v>54</v>
      </c>
      <c r="D46" s="77"/>
      <c r="E46" s="77"/>
      <c r="F46" s="40">
        <f>+BASIS!F46</f>
        <v>100</v>
      </c>
      <c r="G46" s="52">
        <f>+BASIS!G46</f>
        <v>0</v>
      </c>
      <c r="H46" s="42">
        <f>+BASIS!H46</f>
        <v>0</v>
      </c>
      <c r="I46" s="38"/>
      <c r="K46" s="2"/>
      <c r="L46" s="63" t="s">
        <v>54</v>
      </c>
      <c r="M46" s="64"/>
      <c r="N46" s="64"/>
      <c r="O46" s="17">
        <v>100</v>
      </c>
      <c r="P46" s="16"/>
      <c r="Q46" s="33">
        <f>O46*P46</f>
        <v>0</v>
      </c>
      <c r="R46" s="5"/>
      <c r="T46" s="2"/>
      <c r="U46" s="63" t="s">
        <v>54</v>
      </c>
      <c r="V46" s="64"/>
      <c r="W46" s="64"/>
      <c r="X46" s="17">
        <v>100</v>
      </c>
      <c r="Y46" s="16"/>
      <c r="Z46" s="33">
        <f>X46*Y46</f>
        <v>0</v>
      </c>
      <c r="AA46" s="5"/>
    </row>
    <row r="47" spans="2:27" ht="27" customHeight="1" x14ac:dyDescent="0.2">
      <c r="B47" s="36"/>
      <c r="C47" s="37"/>
      <c r="D47" s="37"/>
      <c r="E47" s="37"/>
      <c r="F47" s="37"/>
      <c r="G47" s="37"/>
      <c r="H47" s="37"/>
      <c r="I47" s="38"/>
      <c r="K47" s="2"/>
      <c r="R47" s="5"/>
      <c r="T47" s="2"/>
      <c r="AA47" s="5"/>
    </row>
    <row r="48" spans="2:27" ht="15.75" x14ac:dyDescent="0.25">
      <c r="B48" s="36"/>
      <c r="C48" s="108" t="s">
        <v>27</v>
      </c>
      <c r="D48" s="109"/>
      <c r="E48" s="109"/>
      <c r="F48" s="109"/>
      <c r="G48" s="109"/>
      <c r="H48" s="109"/>
      <c r="I48" s="38"/>
      <c r="K48" s="2"/>
      <c r="L48" s="65" t="s">
        <v>27</v>
      </c>
      <c r="M48" s="66"/>
      <c r="N48" s="66"/>
      <c r="O48" s="66"/>
      <c r="P48" s="66"/>
      <c r="Q48" s="66"/>
      <c r="R48" s="5"/>
      <c r="T48" s="2"/>
      <c r="U48" s="65" t="s">
        <v>27</v>
      </c>
      <c r="V48" s="66"/>
      <c r="W48" s="66"/>
      <c r="X48" s="66"/>
      <c r="Y48" s="66"/>
      <c r="Z48" s="66"/>
      <c r="AA48" s="5"/>
    </row>
    <row r="49" spans="2:27" ht="15.75" x14ac:dyDescent="0.25">
      <c r="B49" s="36"/>
      <c r="C49" s="37"/>
      <c r="D49" s="39"/>
      <c r="E49" s="39"/>
      <c r="F49" s="39"/>
      <c r="G49" s="100"/>
      <c r="H49" s="100"/>
      <c r="I49" s="38"/>
      <c r="K49" s="2"/>
      <c r="M49" s="1"/>
      <c r="N49" s="1"/>
      <c r="O49" s="1"/>
      <c r="P49" s="71"/>
      <c r="Q49" s="71"/>
      <c r="R49" s="5"/>
      <c r="T49" s="2"/>
      <c r="V49" s="1"/>
      <c r="W49" s="1"/>
      <c r="X49" s="1"/>
      <c r="Y49" s="71"/>
      <c r="Z49" s="71"/>
      <c r="AA49" s="5"/>
    </row>
    <row r="50" spans="2:27" ht="27" customHeight="1" x14ac:dyDescent="0.2">
      <c r="B50" s="36"/>
      <c r="C50" s="67" t="s">
        <v>24</v>
      </c>
      <c r="D50" s="111"/>
      <c r="E50" s="112"/>
      <c r="F50" s="20" t="s">
        <v>28</v>
      </c>
      <c r="G50" s="20" t="s">
        <v>29</v>
      </c>
      <c r="H50" s="21" t="s">
        <v>5</v>
      </c>
      <c r="I50" s="38"/>
      <c r="K50" s="2"/>
      <c r="L50" s="67" t="s">
        <v>24</v>
      </c>
      <c r="M50" s="68"/>
      <c r="N50" s="69"/>
      <c r="O50" s="20" t="s">
        <v>28</v>
      </c>
      <c r="P50" s="20" t="s">
        <v>29</v>
      </c>
      <c r="Q50" s="21" t="s">
        <v>5</v>
      </c>
      <c r="R50" s="5"/>
      <c r="T50" s="2"/>
      <c r="U50" s="67" t="s">
        <v>24</v>
      </c>
      <c r="V50" s="68"/>
      <c r="W50" s="69"/>
      <c r="X50" s="20" t="s">
        <v>28</v>
      </c>
      <c r="Y50" s="20" t="s">
        <v>29</v>
      </c>
      <c r="Z50" s="21" t="s">
        <v>5</v>
      </c>
      <c r="AA50" s="5"/>
    </row>
    <row r="51" spans="2:27" ht="27" customHeight="1" x14ac:dyDescent="0.25">
      <c r="B51" s="36"/>
      <c r="C51" s="76" t="s">
        <v>30</v>
      </c>
      <c r="D51" s="77"/>
      <c r="E51" s="77"/>
      <c r="F51" s="40">
        <f>+BASIS!F51</f>
        <v>200</v>
      </c>
      <c r="G51" s="52">
        <f>+BASIS!G51</f>
        <v>0</v>
      </c>
      <c r="H51" s="42">
        <f>+BASIS!H51</f>
        <v>0</v>
      </c>
      <c r="I51" s="38"/>
      <c r="K51" s="2"/>
      <c r="L51" s="70" t="s">
        <v>30</v>
      </c>
      <c r="M51" s="64"/>
      <c r="N51" s="64"/>
      <c r="O51" s="17">
        <v>200</v>
      </c>
      <c r="P51" s="16"/>
      <c r="Q51" s="33">
        <f>O51*P51</f>
        <v>0</v>
      </c>
      <c r="R51" s="5"/>
      <c r="T51" s="2"/>
      <c r="U51" s="70" t="s">
        <v>30</v>
      </c>
      <c r="V51" s="64"/>
      <c r="W51" s="64"/>
      <c r="X51" s="17">
        <v>200</v>
      </c>
      <c r="Y51" s="16"/>
      <c r="Z51" s="33">
        <f>X51*Y51</f>
        <v>0</v>
      </c>
      <c r="AA51" s="5"/>
    </row>
    <row r="52" spans="2:27" ht="27" customHeight="1" x14ac:dyDescent="0.25">
      <c r="B52" s="36"/>
      <c r="C52" s="76" t="s">
        <v>31</v>
      </c>
      <c r="D52" s="77"/>
      <c r="E52" s="77"/>
      <c r="F52" s="40">
        <f>+BASIS!F52</f>
        <v>100</v>
      </c>
      <c r="G52" s="52">
        <f>+BASIS!G52</f>
        <v>0</v>
      </c>
      <c r="H52" s="42">
        <f>+BASIS!H52</f>
        <v>0</v>
      </c>
      <c r="I52" s="38"/>
      <c r="K52" s="2"/>
      <c r="L52" s="70" t="s">
        <v>31</v>
      </c>
      <c r="M52" s="64"/>
      <c r="N52" s="64"/>
      <c r="O52" s="17">
        <v>100</v>
      </c>
      <c r="P52" s="16"/>
      <c r="Q52" s="33">
        <f>O52*P52</f>
        <v>0</v>
      </c>
      <c r="R52" s="5"/>
      <c r="T52" s="2"/>
      <c r="U52" s="70" t="s">
        <v>31</v>
      </c>
      <c r="V52" s="64"/>
      <c r="W52" s="64"/>
      <c r="X52" s="17">
        <v>100</v>
      </c>
      <c r="Y52" s="16"/>
      <c r="Z52" s="33">
        <f>X52*Y52</f>
        <v>0</v>
      </c>
      <c r="AA52" s="5"/>
    </row>
    <row r="53" spans="2:27" ht="15.75" x14ac:dyDescent="0.25">
      <c r="B53" s="36"/>
      <c r="C53" s="37"/>
      <c r="D53" s="37"/>
      <c r="E53" s="37"/>
      <c r="F53" s="37"/>
      <c r="G53" s="37"/>
      <c r="H53" s="53"/>
      <c r="I53" s="54"/>
      <c r="K53" s="2"/>
      <c r="Q53" s="14"/>
      <c r="R53" s="22"/>
      <c r="T53" s="2"/>
      <c r="Z53" s="14"/>
      <c r="AA53" s="22"/>
    </row>
    <row r="54" spans="2:27" ht="30" customHeight="1" x14ac:dyDescent="0.25">
      <c r="B54" s="36"/>
      <c r="C54" s="94" t="s">
        <v>32</v>
      </c>
      <c r="D54" s="95"/>
      <c r="E54" s="95"/>
      <c r="F54" s="95"/>
      <c r="G54" s="95"/>
      <c r="H54" s="42">
        <f>SUM(H8:H11)+SUM(H17:H18)+SUM(H24:H26)+H28+H33+H38+SUM(H43:H46)+H51+H52</f>
        <v>0</v>
      </c>
      <c r="I54" s="38"/>
      <c r="K54" s="2"/>
      <c r="L54" s="94" t="s">
        <v>32</v>
      </c>
      <c r="M54" s="95"/>
      <c r="N54" s="95"/>
      <c r="O54" s="95"/>
      <c r="P54" s="95"/>
      <c r="Q54" s="33">
        <f>SUM(Q8:Q11)+SUM(Q17:Q18)+SUM(Q24:Q26)+Q28+Q33+Q38+SUM(Q43:Q46)+Q51+Q52</f>
        <v>0</v>
      </c>
      <c r="R54" s="5"/>
      <c r="T54" s="2"/>
      <c r="U54" s="94" t="s">
        <v>32</v>
      </c>
      <c r="V54" s="95"/>
      <c r="W54" s="95"/>
      <c r="X54" s="95"/>
      <c r="Y54" s="95"/>
      <c r="Z54" s="33">
        <f>SUM(Z8:Z11)+SUM(Z17:Z18)+SUM(Z24:Z28)+Z33+Z38+SUM(Z43:Z46)+Z51+Z52</f>
        <v>0</v>
      </c>
      <c r="AA54" s="5"/>
    </row>
    <row r="55" spans="2:27" x14ac:dyDescent="0.2">
      <c r="B55" s="36"/>
      <c r="C55" s="37"/>
      <c r="D55" s="37"/>
      <c r="E55" s="37"/>
      <c r="F55" s="37"/>
      <c r="G55" s="37"/>
      <c r="H55" s="37"/>
      <c r="I55" s="38"/>
      <c r="K55" s="2"/>
      <c r="R55" s="5"/>
      <c r="T55" s="2"/>
      <c r="AA55" s="5"/>
    </row>
    <row r="56" spans="2:27" ht="15.75" x14ac:dyDescent="0.25">
      <c r="B56" s="36"/>
      <c r="C56" s="55" t="s">
        <v>33</v>
      </c>
      <c r="D56" s="37"/>
      <c r="E56" s="55"/>
      <c r="F56" s="55"/>
      <c r="G56" s="55"/>
      <c r="H56" s="37"/>
      <c r="I56" s="38"/>
      <c r="K56" s="2"/>
      <c r="L56" s="7" t="s">
        <v>33</v>
      </c>
      <c r="N56" s="7"/>
      <c r="O56" s="7"/>
      <c r="P56" s="7"/>
      <c r="R56" s="5"/>
      <c r="T56" s="2"/>
      <c r="U56" s="7" t="s">
        <v>33</v>
      </c>
      <c r="W56" s="7"/>
      <c r="X56" s="7"/>
      <c r="Y56" s="7"/>
      <c r="AA56" s="5"/>
    </row>
    <row r="57" spans="2:27" ht="31.5" customHeight="1" x14ac:dyDescent="0.25">
      <c r="B57" s="36"/>
      <c r="C57" s="56" t="s">
        <v>34</v>
      </c>
      <c r="D57" s="37"/>
      <c r="E57" s="56"/>
      <c r="F57" s="56"/>
      <c r="G57" s="55"/>
      <c r="H57" s="37"/>
      <c r="I57" s="38"/>
      <c r="K57" s="2"/>
      <c r="L57" s="23" t="s">
        <v>34</v>
      </c>
      <c r="N57" s="23"/>
      <c r="O57" s="23"/>
      <c r="P57" s="7"/>
      <c r="R57" s="5"/>
      <c r="T57" s="2"/>
      <c r="U57" s="23" t="s">
        <v>34</v>
      </c>
      <c r="W57" s="23"/>
      <c r="X57" s="23"/>
      <c r="Y57" s="7"/>
      <c r="AA57" s="5"/>
    </row>
    <row r="58" spans="2:27" ht="15.75" x14ac:dyDescent="0.25">
      <c r="B58" s="36"/>
      <c r="C58" s="56"/>
      <c r="D58" s="37"/>
      <c r="E58" s="56"/>
      <c r="F58" s="56"/>
      <c r="G58" s="55"/>
      <c r="H58" s="37"/>
      <c r="I58" s="38"/>
      <c r="K58" s="2"/>
      <c r="L58" s="23"/>
      <c r="N58" s="23"/>
      <c r="O58" s="23"/>
      <c r="P58" s="7"/>
      <c r="R58" s="5"/>
      <c r="T58" s="2"/>
      <c r="U58" s="23"/>
      <c r="W58" s="23"/>
      <c r="X58" s="23"/>
      <c r="Y58" s="7"/>
      <c r="AA58" s="5"/>
    </row>
    <row r="59" spans="2:27" ht="15.75" customHeight="1" x14ac:dyDescent="0.2">
      <c r="B59" s="36"/>
      <c r="C59" s="115" t="s">
        <v>35</v>
      </c>
      <c r="D59" s="116"/>
      <c r="E59" s="116"/>
      <c r="F59" s="116"/>
      <c r="G59" s="116"/>
      <c r="H59" s="116"/>
      <c r="I59" s="38"/>
      <c r="K59" s="2"/>
      <c r="L59" s="96" t="s">
        <v>35</v>
      </c>
      <c r="M59" s="93"/>
      <c r="N59" s="93"/>
      <c r="O59" s="93"/>
      <c r="P59" s="93"/>
      <c r="Q59" s="93"/>
      <c r="R59" s="5"/>
      <c r="T59" s="2"/>
      <c r="U59" s="96" t="s">
        <v>35</v>
      </c>
      <c r="V59" s="93"/>
      <c r="W59" s="93"/>
      <c r="X59" s="93"/>
      <c r="Y59" s="93"/>
      <c r="Z59" s="93"/>
      <c r="AA59" s="5"/>
    </row>
    <row r="60" spans="2:27" ht="15.75" customHeight="1" x14ac:dyDescent="0.2">
      <c r="B60" s="36"/>
      <c r="C60" s="116"/>
      <c r="D60" s="116"/>
      <c r="E60" s="116"/>
      <c r="F60" s="116"/>
      <c r="G60" s="116"/>
      <c r="H60" s="116"/>
      <c r="I60" s="38"/>
      <c r="K60" s="2"/>
      <c r="L60" s="93"/>
      <c r="M60" s="93"/>
      <c r="N60" s="93"/>
      <c r="O60" s="93"/>
      <c r="P60" s="93"/>
      <c r="Q60" s="93"/>
      <c r="R60" s="5"/>
      <c r="T60" s="2"/>
      <c r="U60" s="93"/>
      <c r="V60" s="93"/>
      <c r="W60" s="93"/>
      <c r="X60" s="93"/>
      <c r="Y60" s="93"/>
      <c r="Z60" s="93"/>
      <c r="AA60" s="5"/>
    </row>
    <row r="61" spans="2:27" ht="15" customHeight="1" x14ac:dyDescent="0.2">
      <c r="B61" s="36"/>
      <c r="C61" s="117" t="s">
        <v>36</v>
      </c>
      <c r="D61" s="116"/>
      <c r="E61" s="116"/>
      <c r="F61" s="116"/>
      <c r="G61" s="116"/>
      <c r="H61" s="116"/>
      <c r="I61" s="38"/>
      <c r="K61" s="2"/>
      <c r="L61" s="92" t="s">
        <v>36</v>
      </c>
      <c r="M61" s="93"/>
      <c r="N61" s="93"/>
      <c r="O61" s="93"/>
      <c r="P61" s="93"/>
      <c r="Q61" s="93"/>
      <c r="R61" s="5"/>
      <c r="T61" s="2"/>
      <c r="U61" s="92" t="s">
        <v>36</v>
      </c>
      <c r="V61" s="93"/>
      <c r="W61" s="93"/>
      <c r="X61" s="93"/>
      <c r="Y61" s="93"/>
      <c r="Z61" s="93"/>
      <c r="AA61" s="5"/>
    </row>
    <row r="62" spans="2:27" ht="15.75" x14ac:dyDescent="0.25">
      <c r="B62" s="57"/>
      <c r="C62" s="58"/>
      <c r="D62" s="59"/>
      <c r="E62" s="59"/>
      <c r="F62" s="59"/>
      <c r="G62" s="58"/>
      <c r="H62" s="58"/>
      <c r="I62" s="60"/>
      <c r="K62" s="11"/>
      <c r="L62" s="9"/>
      <c r="M62" s="8"/>
      <c r="N62" s="8"/>
      <c r="O62" s="8"/>
      <c r="P62" s="9"/>
      <c r="Q62" s="9"/>
      <c r="R62" s="10"/>
      <c r="T62" s="11"/>
      <c r="U62" s="9"/>
      <c r="V62" s="8"/>
      <c r="W62" s="8"/>
      <c r="X62" s="8"/>
      <c r="Y62" s="9"/>
      <c r="Z62" s="9"/>
      <c r="AA62" s="10"/>
    </row>
    <row r="65" spans="2:9" ht="27" customHeight="1" x14ac:dyDescent="0.25">
      <c r="B65" s="79" t="s">
        <v>38</v>
      </c>
      <c r="C65" s="79"/>
      <c r="D65" s="79"/>
      <c r="E65" s="79"/>
      <c r="F65" s="79"/>
      <c r="G65" s="79"/>
      <c r="H65" s="97">
        <f>+H54/365*269+Q54/365*1018</f>
        <v>0</v>
      </c>
      <c r="I65" s="97"/>
    </row>
    <row r="66" spans="2:9" ht="27" customHeight="1" x14ac:dyDescent="0.25">
      <c r="B66" s="79" t="s">
        <v>39</v>
      </c>
      <c r="C66" s="79"/>
      <c r="D66" s="79"/>
      <c r="E66" s="79"/>
      <c r="F66" s="79"/>
      <c r="G66" s="79"/>
      <c r="H66" s="97">
        <f>+Z54/365*441</f>
        <v>0</v>
      </c>
      <c r="I66" s="97"/>
    </row>
    <row r="67" spans="2:9" ht="27" customHeight="1" x14ac:dyDescent="0.25">
      <c r="B67" s="99" t="s">
        <v>41</v>
      </c>
      <c r="C67" s="99"/>
      <c r="D67" s="99"/>
      <c r="E67" s="99"/>
      <c r="F67" s="99"/>
      <c r="G67" s="99"/>
      <c r="H67" s="98">
        <f>+H65+H66</f>
        <v>0</v>
      </c>
      <c r="I67" s="97"/>
    </row>
    <row r="85" spans="4:26" ht="15.75" x14ac:dyDescent="0.25">
      <c r="D85" s="1"/>
      <c r="E85" s="1"/>
      <c r="F85" s="4"/>
      <c r="G85" s="1"/>
      <c r="H85" s="1"/>
      <c r="M85" s="1"/>
      <c r="N85" s="1"/>
      <c r="O85" s="4"/>
      <c r="P85" s="1"/>
      <c r="Q85" s="1"/>
      <c r="V85" s="1"/>
      <c r="W85" s="1"/>
      <c r="X85" s="4"/>
      <c r="Y85" s="1"/>
      <c r="Z85" s="1"/>
    </row>
    <row r="86" spans="4:26" ht="15.75" x14ac:dyDescent="0.25">
      <c r="D86" s="1"/>
      <c r="E86" s="1"/>
      <c r="F86" s="4"/>
      <c r="G86" s="1"/>
      <c r="H86" s="1"/>
      <c r="M86" s="1"/>
      <c r="N86" s="1"/>
      <c r="O86" s="4"/>
      <c r="P86" s="1"/>
      <c r="Q86" s="1"/>
      <c r="V86" s="1"/>
      <c r="W86" s="1"/>
      <c r="X86" s="4"/>
      <c r="Y86" s="1"/>
      <c r="Z86" s="1"/>
    </row>
    <row r="90" spans="4:26" ht="15.75" x14ac:dyDescent="0.25">
      <c r="D90" s="1"/>
      <c r="E90" s="1"/>
      <c r="F90" s="1"/>
      <c r="G90" s="1"/>
      <c r="H90" s="1"/>
      <c r="M90" s="1"/>
      <c r="N90" s="1"/>
      <c r="O90" s="1"/>
      <c r="P90" s="1"/>
      <c r="Q90" s="1"/>
      <c r="V90" s="1"/>
      <c r="W90" s="1"/>
      <c r="X90" s="1"/>
      <c r="Y90" s="1"/>
      <c r="Z90" s="1"/>
    </row>
    <row r="91" spans="4:26" ht="15.75" x14ac:dyDescent="0.25">
      <c r="G91" s="1"/>
      <c r="H91" s="1"/>
      <c r="P91" s="1"/>
      <c r="Q91" s="1"/>
      <c r="Y91" s="1"/>
      <c r="Z91" s="1"/>
    </row>
    <row r="92" spans="4:26" ht="15.75" x14ac:dyDescent="0.25">
      <c r="G92" s="1"/>
      <c r="H92" s="1"/>
      <c r="P92" s="1"/>
      <c r="Q92" s="1"/>
      <c r="Y92" s="1"/>
      <c r="Z92" s="1"/>
    </row>
    <row r="93" spans="4:26" ht="15.75" x14ac:dyDescent="0.25">
      <c r="D93" s="4"/>
      <c r="E93" s="4"/>
      <c r="F93" s="4"/>
      <c r="G93" s="6"/>
      <c r="M93" s="4"/>
      <c r="N93" s="4"/>
      <c r="O93" s="4"/>
      <c r="P93" s="6"/>
      <c r="V93" s="4"/>
      <c r="W93" s="4"/>
      <c r="X93" s="4"/>
      <c r="Y93" s="6"/>
    </row>
    <row r="94" spans="4:26" ht="15.75" x14ac:dyDescent="0.25">
      <c r="D94" s="4"/>
      <c r="E94" s="4"/>
      <c r="F94" s="4"/>
      <c r="G94" s="6"/>
      <c r="M94" s="4"/>
      <c r="N94" s="4"/>
      <c r="O94" s="4"/>
      <c r="P94" s="6"/>
      <c r="V94" s="4"/>
      <c r="W94" s="4"/>
      <c r="X94" s="4"/>
      <c r="Y94" s="6"/>
    </row>
    <row r="100" spans="4:26" ht="15.75" x14ac:dyDescent="0.25">
      <c r="D100" s="4"/>
      <c r="E100" s="4"/>
      <c r="F100" s="4"/>
      <c r="G100" s="4"/>
      <c r="H100" s="4"/>
      <c r="M100" s="4"/>
      <c r="N100" s="4"/>
      <c r="O100" s="4"/>
      <c r="P100" s="4"/>
      <c r="Q100" s="4"/>
      <c r="V100" s="4"/>
      <c r="W100" s="4"/>
      <c r="X100" s="4"/>
      <c r="Y100" s="4"/>
      <c r="Z100" s="4"/>
    </row>
    <row r="101" spans="4:26" ht="15.75" x14ac:dyDescent="0.25">
      <c r="D101" s="4"/>
      <c r="E101" s="4"/>
      <c r="F101" s="4"/>
      <c r="G101" s="6"/>
      <c r="M101" s="4"/>
      <c r="N101" s="4"/>
      <c r="O101" s="4"/>
      <c r="P101" s="6"/>
      <c r="V101" s="4"/>
      <c r="W101" s="4"/>
      <c r="X101" s="4"/>
      <c r="Y101" s="6"/>
    </row>
    <row r="102" spans="4:26" ht="15.75" x14ac:dyDescent="0.25">
      <c r="D102" s="4"/>
      <c r="E102" s="4"/>
      <c r="F102" s="4"/>
      <c r="G102" s="6"/>
      <c r="M102" s="4"/>
      <c r="N102" s="4"/>
      <c r="O102" s="4"/>
      <c r="P102" s="6"/>
      <c r="V102" s="4"/>
      <c r="W102" s="4"/>
      <c r="X102" s="4"/>
      <c r="Y102" s="6"/>
    </row>
    <row r="103" spans="4:26" ht="15.75" x14ac:dyDescent="0.25">
      <c r="D103" s="4"/>
      <c r="E103" s="4"/>
      <c r="F103" s="4"/>
      <c r="G103" s="6"/>
      <c r="M103" s="4"/>
      <c r="N103" s="4"/>
      <c r="O103" s="4"/>
      <c r="P103" s="6"/>
      <c r="V103" s="4"/>
      <c r="W103" s="4"/>
      <c r="X103" s="4"/>
      <c r="Y103" s="6"/>
    </row>
    <row r="104" spans="4:26" ht="15.75" x14ac:dyDescent="0.25">
      <c r="D104" s="4"/>
      <c r="E104" s="4"/>
      <c r="F104" s="4"/>
      <c r="G104" s="6"/>
      <c r="M104" s="4"/>
      <c r="N104" s="4"/>
      <c r="O104" s="4"/>
      <c r="P104" s="6"/>
      <c r="V104" s="4"/>
      <c r="W104" s="4"/>
      <c r="X104" s="4"/>
      <c r="Y104" s="6"/>
    </row>
    <row r="105" spans="4:26" ht="15.75" x14ac:dyDescent="0.25">
      <c r="D105" s="4"/>
      <c r="E105" s="4"/>
      <c r="F105" s="4"/>
      <c r="G105" s="6"/>
      <c r="M105" s="4"/>
      <c r="N105" s="4"/>
      <c r="O105" s="4"/>
      <c r="P105" s="6"/>
      <c r="V105" s="4"/>
      <c r="W105" s="4"/>
      <c r="X105" s="4"/>
      <c r="Y105" s="6"/>
    </row>
    <row r="106" spans="4:26" ht="15.75" x14ac:dyDescent="0.25">
      <c r="D106" s="4"/>
      <c r="E106" s="4"/>
      <c r="F106" s="4"/>
      <c r="G106" s="6"/>
      <c r="M106" s="4"/>
      <c r="N106" s="4"/>
      <c r="O106" s="4"/>
      <c r="P106" s="6"/>
      <c r="V106" s="4"/>
      <c r="W106" s="4"/>
      <c r="X106" s="4"/>
      <c r="Y106" s="6"/>
    </row>
    <row r="108" spans="4:26" ht="15.75" x14ac:dyDescent="0.25">
      <c r="G108" s="1"/>
      <c r="P108" s="1"/>
      <c r="Y108" s="1"/>
    </row>
    <row r="109" spans="4:26" ht="15.75" x14ac:dyDescent="0.25">
      <c r="G109" s="1"/>
      <c r="P109" s="1"/>
      <c r="Y109" s="1"/>
    </row>
    <row r="132" spans="4:26" ht="15.75" x14ac:dyDescent="0.25">
      <c r="D132" s="1"/>
      <c r="E132" s="1"/>
      <c r="F132" s="4"/>
      <c r="G132" s="1"/>
      <c r="H132" s="1"/>
      <c r="M132" s="1"/>
      <c r="N132" s="1"/>
      <c r="O132" s="4"/>
      <c r="P132" s="1"/>
      <c r="Q132" s="1"/>
      <c r="V132" s="1"/>
      <c r="W132" s="1"/>
      <c r="X132" s="4"/>
      <c r="Y132" s="1"/>
      <c r="Z132" s="1"/>
    </row>
    <row r="133" spans="4:26" ht="15.75" x14ac:dyDescent="0.25">
      <c r="D133" s="1"/>
      <c r="E133" s="1"/>
      <c r="F133" s="4"/>
      <c r="G133" s="1"/>
      <c r="H133" s="1"/>
      <c r="M133" s="1"/>
      <c r="N133" s="1"/>
      <c r="O133" s="4"/>
      <c r="P133" s="1"/>
      <c r="Q133" s="1"/>
      <c r="V133" s="1"/>
      <c r="W133" s="1"/>
      <c r="X133" s="4"/>
      <c r="Y133" s="1"/>
      <c r="Z133" s="1"/>
    </row>
    <row r="137" spans="4:26" ht="15.75" x14ac:dyDescent="0.25">
      <c r="D137" s="1"/>
      <c r="E137" s="1"/>
      <c r="F137" s="1"/>
      <c r="G137" s="1"/>
      <c r="H137" s="1"/>
      <c r="M137" s="1"/>
      <c r="N137" s="1"/>
      <c r="O137" s="1"/>
      <c r="P137" s="1"/>
      <c r="Q137" s="1"/>
      <c r="V137" s="1"/>
      <c r="W137" s="1"/>
      <c r="X137" s="1"/>
      <c r="Y137" s="1"/>
      <c r="Z137" s="1"/>
    </row>
    <row r="138" spans="4:26" ht="15.75" x14ac:dyDescent="0.25">
      <c r="G138" s="1"/>
      <c r="H138" s="1"/>
      <c r="P138" s="1"/>
      <c r="Q138" s="1"/>
      <c r="Y138" s="1"/>
      <c r="Z138" s="1"/>
    </row>
    <row r="139" spans="4:26" ht="15.75" x14ac:dyDescent="0.25">
      <c r="G139" s="1"/>
      <c r="H139" s="1"/>
      <c r="P139" s="1"/>
      <c r="Q139" s="1"/>
      <c r="Y139" s="1"/>
      <c r="Z139" s="1"/>
    </row>
    <row r="140" spans="4:26" ht="15.75" x14ac:dyDescent="0.25">
      <c r="D140" s="4"/>
      <c r="E140" s="4"/>
      <c r="F140" s="4"/>
      <c r="G140" s="6"/>
      <c r="M140" s="4"/>
      <c r="N140" s="4"/>
      <c r="O140" s="4"/>
      <c r="P140" s="6"/>
      <c r="V140" s="4"/>
      <c r="W140" s="4"/>
      <c r="X140" s="4"/>
      <c r="Y140" s="6"/>
    </row>
    <row r="141" spans="4:26" ht="15.75" x14ac:dyDescent="0.25">
      <c r="D141" s="4"/>
      <c r="E141" s="4"/>
      <c r="F141" s="4"/>
      <c r="G141" s="6"/>
      <c r="M141" s="4"/>
      <c r="N141" s="4"/>
      <c r="O141" s="4"/>
      <c r="P141" s="6"/>
      <c r="V141" s="4"/>
      <c r="W141" s="4"/>
      <c r="X141" s="4"/>
      <c r="Y141" s="6"/>
    </row>
    <row r="147" spans="4:26" ht="15.75" x14ac:dyDescent="0.25">
      <c r="D147" s="4"/>
      <c r="E147" s="4"/>
      <c r="F147" s="4"/>
      <c r="G147" s="4"/>
      <c r="H147" s="4"/>
      <c r="M147" s="4"/>
      <c r="N147" s="4"/>
      <c r="O147" s="4"/>
      <c r="P147" s="4"/>
      <c r="Q147" s="4"/>
      <c r="V147" s="4"/>
      <c r="W147" s="4"/>
      <c r="X147" s="4"/>
      <c r="Y147" s="4"/>
      <c r="Z147" s="4"/>
    </row>
    <row r="148" spans="4:26" ht="15.75" x14ac:dyDescent="0.25">
      <c r="D148" s="4"/>
      <c r="E148" s="4"/>
      <c r="F148" s="4"/>
      <c r="G148" s="6"/>
      <c r="M148" s="4"/>
      <c r="N148" s="4"/>
      <c r="O148" s="4"/>
      <c r="P148" s="6"/>
      <c r="V148" s="4"/>
      <c r="W148" s="4"/>
      <c r="X148" s="4"/>
      <c r="Y148" s="6"/>
    </row>
    <row r="149" spans="4:26" ht="15.75" x14ac:dyDescent="0.25">
      <c r="D149" s="4"/>
      <c r="E149" s="4"/>
      <c r="F149" s="4"/>
      <c r="G149" s="6"/>
      <c r="M149" s="4"/>
      <c r="N149" s="4"/>
      <c r="O149" s="4"/>
      <c r="P149" s="6"/>
      <c r="V149" s="4"/>
      <c r="W149" s="4"/>
      <c r="X149" s="4"/>
      <c r="Y149" s="6"/>
    </row>
    <row r="150" spans="4:26" ht="15.75" x14ac:dyDescent="0.25">
      <c r="D150" s="4"/>
      <c r="E150" s="4"/>
      <c r="F150" s="4"/>
      <c r="G150" s="6"/>
      <c r="M150" s="4"/>
      <c r="N150" s="4"/>
      <c r="O150" s="4"/>
      <c r="P150" s="6"/>
      <c r="V150" s="4"/>
      <c r="W150" s="4"/>
      <c r="X150" s="4"/>
      <c r="Y150" s="6"/>
    </row>
    <row r="151" spans="4:26" ht="27.75" customHeight="1" x14ac:dyDescent="0.2"/>
    <row r="152" spans="4:26" ht="30.75" customHeight="1" x14ac:dyDescent="0.25">
      <c r="G152" s="1"/>
      <c r="P152" s="1"/>
      <c r="Y152" s="1"/>
    </row>
    <row r="153" spans="4:26" ht="30.75" customHeight="1" x14ac:dyDescent="0.25">
      <c r="G153" s="1"/>
      <c r="P153" s="1"/>
      <c r="Y153" s="1"/>
    </row>
    <row r="154" spans="4:26" ht="30.75" customHeight="1" x14ac:dyDescent="0.2"/>
    <row r="161" spans="4:26" ht="15.75" x14ac:dyDescent="0.25">
      <c r="D161" s="1"/>
      <c r="E161" s="1"/>
      <c r="F161" s="1"/>
      <c r="G161" s="1"/>
      <c r="H161" s="1"/>
      <c r="M161" s="1"/>
      <c r="N161" s="1"/>
      <c r="O161" s="1"/>
      <c r="P161" s="1"/>
      <c r="Q161" s="1"/>
      <c r="V161" s="1"/>
      <c r="W161" s="1"/>
      <c r="X161" s="1"/>
      <c r="Y161" s="1"/>
      <c r="Z161" s="1"/>
    </row>
    <row r="162" spans="4:26" ht="15.75" x14ac:dyDescent="0.25">
      <c r="D162" s="1"/>
      <c r="E162" s="1"/>
      <c r="F162" s="1"/>
      <c r="G162" s="1"/>
      <c r="H162" s="1"/>
      <c r="M162" s="1"/>
      <c r="N162" s="1"/>
      <c r="O162" s="1"/>
      <c r="P162" s="1"/>
      <c r="Q162" s="1"/>
      <c r="V162" s="1"/>
      <c r="W162" s="1"/>
      <c r="X162" s="1"/>
      <c r="Y162" s="1"/>
      <c r="Z162" s="1"/>
    </row>
    <row r="165" spans="4:26" ht="18" customHeight="1" x14ac:dyDescent="0.2"/>
    <row r="166" spans="4:26" ht="18" customHeight="1" x14ac:dyDescent="0.25">
      <c r="D166" s="1"/>
      <c r="E166" s="1"/>
      <c r="F166" s="1"/>
      <c r="G166" s="1"/>
      <c r="H166" s="1"/>
      <c r="M166" s="1"/>
      <c r="N166" s="1"/>
      <c r="O166" s="1"/>
      <c r="P166" s="1"/>
      <c r="Q166" s="1"/>
      <c r="V166" s="1"/>
      <c r="W166" s="1"/>
      <c r="X166" s="1"/>
      <c r="Y166" s="1"/>
      <c r="Z166" s="1"/>
    </row>
    <row r="167" spans="4:26" ht="18" customHeight="1" x14ac:dyDescent="0.25">
      <c r="G167" s="1"/>
      <c r="H167" s="1"/>
      <c r="P167" s="1"/>
      <c r="Q167" s="1"/>
      <c r="Y167" s="1"/>
      <c r="Z167" s="1"/>
    </row>
    <row r="168" spans="4:26" ht="15.75" x14ac:dyDescent="0.25">
      <c r="G168" s="1"/>
      <c r="H168" s="1"/>
      <c r="P168" s="1"/>
      <c r="Q168" s="1"/>
      <c r="Y168" s="1"/>
      <c r="Z168" s="1"/>
    </row>
    <row r="169" spans="4:26" ht="15.75" x14ac:dyDescent="0.25">
      <c r="D169" s="4"/>
      <c r="E169" s="4"/>
      <c r="F169" s="4"/>
      <c r="G169" s="6"/>
      <c r="M169" s="4"/>
      <c r="N169" s="4"/>
      <c r="O169" s="4"/>
      <c r="P169" s="6"/>
      <c r="V169" s="4"/>
      <c r="W169" s="4"/>
      <c r="X169" s="4"/>
      <c r="Y169" s="6"/>
    </row>
    <row r="170" spans="4:26" ht="15.75" x14ac:dyDescent="0.25">
      <c r="D170" s="4"/>
      <c r="E170" s="4"/>
      <c r="F170" s="4"/>
      <c r="G170" s="6"/>
      <c r="M170" s="4"/>
      <c r="N170" s="4"/>
      <c r="O170" s="4"/>
      <c r="P170" s="6"/>
      <c r="V170" s="4"/>
      <c r="W170" s="4"/>
      <c r="X170" s="4"/>
      <c r="Y170" s="6"/>
    </row>
    <row r="171" spans="4:26" ht="15.75" x14ac:dyDescent="0.25">
      <c r="D171" s="4"/>
      <c r="E171" s="4"/>
      <c r="F171" s="4"/>
      <c r="G171" s="6"/>
      <c r="M171" s="4"/>
      <c r="N171" s="4"/>
      <c r="O171" s="4"/>
      <c r="P171" s="6"/>
      <c r="V171" s="4"/>
      <c r="W171" s="4"/>
      <c r="X171" s="4"/>
      <c r="Y171" s="6"/>
    </row>
    <row r="172" spans="4:26" ht="12.75" customHeight="1" x14ac:dyDescent="0.25">
      <c r="D172" s="4"/>
      <c r="E172" s="4"/>
      <c r="F172" s="4"/>
      <c r="G172" s="6"/>
      <c r="M172" s="4"/>
      <c r="N172" s="4"/>
      <c r="O172" s="4"/>
      <c r="P172" s="6"/>
      <c r="V172" s="4"/>
      <c r="W172" s="4"/>
      <c r="X172" s="4"/>
      <c r="Y172" s="6"/>
    </row>
    <row r="173" spans="4:26" ht="30.75" customHeight="1" x14ac:dyDescent="0.2"/>
    <row r="174" spans="4:26" ht="30.75" customHeight="1" x14ac:dyDescent="0.2"/>
    <row r="175" spans="4:26" ht="30.75" customHeight="1" x14ac:dyDescent="0.2"/>
    <row r="176" spans="4:26" ht="30.75" customHeight="1" x14ac:dyDescent="0.2"/>
    <row r="178" spans="4:26" ht="15.75" x14ac:dyDescent="0.25">
      <c r="D178" s="4"/>
      <c r="E178" s="4"/>
      <c r="F178" s="4"/>
      <c r="G178" s="4"/>
      <c r="H178" s="4"/>
      <c r="M178" s="4"/>
      <c r="N178" s="4"/>
      <c r="O178" s="4"/>
      <c r="P178" s="4"/>
      <c r="Q178" s="4"/>
      <c r="V178" s="4"/>
      <c r="W178" s="4"/>
      <c r="X178" s="4"/>
      <c r="Y178" s="4"/>
      <c r="Z178" s="4"/>
    </row>
    <row r="179" spans="4:26" ht="15.75" x14ac:dyDescent="0.25">
      <c r="D179" s="4"/>
      <c r="E179" s="4"/>
      <c r="F179" s="4"/>
      <c r="G179" s="6"/>
      <c r="M179" s="4"/>
      <c r="N179" s="4"/>
      <c r="O179" s="4"/>
      <c r="P179" s="6"/>
      <c r="V179" s="4"/>
      <c r="W179" s="4"/>
      <c r="X179" s="4"/>
      <c r="Y179" s="6"/>
    </row>
    <row r="180" spans="4:26" ht="15.75" x14ac:dyDescent="0.25">
      <c r="D180" s="4"/>
      <c r="E180" s="4"/>
      <c r="F180" s="4"/>
      <c r="G180" s="6"/>
      <c r="M180" s="4"/>
      <c r="N180" s="4"/>
      <c r="O180" s="4"/>
      <c r="P180" s="6"/>
      <c r="V180" s="4"/>
      <c r="W180" s="4"/>
      <c r="X180" s="4"/>
      <c r="Y180" s="6"/>
    </row>
    <row r="181" spans="4:26" ht="15.75" x14ac:dyDescent="0.25">
      <c r="D181" s="4"/>
      <c r="E181" s="4"/>
      <c r="F181" s="4"/>
      <c r="G181" s="6"/>
      <c r="M181" s="4"/>
      <c r="N181" s="4"/>
      <c r="O181" s="4"/>
      <c r="P181" s="6"/>
      <c r="V181" s="4"/>
      <c r="W181" s="4"/>
      <c r="X181" s="4"/>
      <c r="Y181" s="6"/>
    </row>
    <row r="182" spans="4:26" ht="27.75" customHeight="1" x14ac:dyDescent="0.25">
      <c r="D182" s="4"/>
      <c r="E182" s="4"/>
      <c r="F182" s="4"/>
      <c r="G182" s="6"/>
      <c r="M182" s="4"/>
      <c r="N182" s="4"/>
      <c r="O182" s="4"/>
      <c r="P182" s="6"/>
      <c r="V182" s="4"/>
      <c r="W182" s="4"/>
      <c r="X182" s="4"/>
      <c r="Y182" s="6"/>
    </row>
    <row r="183" spans="4:26" ht="30.75" customHeight="1" x14ac:dyDescent="0.25">
      <c r="D183" s="4"/>
      <c r="E183" s="4"/>
      <c r="F183" s="4"/>
      <c r="G183" s="6"/>
      <c r="M183" s="4"/>
      <c r="N183" s="4"/>
      <c r="O183" s="4"/>
      <c r="P183" s="6"/>
      <c r="V183" s="4"/>
      <c r="W183" s="4"/>
      <c r="X183" s="4"/>
      <c r="Y183" s="6"/>
    </row>
    <row r="184" spans="4:26" ht="30.75" customHeight="1" x14ac:dyDescent="0.25">
      <c r="D184" s="4"/>
      <c r="E184" s="4"/>
      <c r="F184" s="4"/>
      <c r="G184" s="6"/>
      <c r="M184" s="4"/>
      <c r="N184" s="4"/>
      <c r="O184" s="4"/>
      <c r="P184" s="6"/>
      <c r="V184" s="4"/>
      <c r="W184" s="4"/>
      <c r="X184" s="4"/>
      <c r="Y184" s="6"/>
    </row>
    <row r="185" spans="4:26" ht="30.75" customHeight="1" x14ac:dyDescent="0.25">
      <c r="D185" s="4"/>
      <c r="E185" s="4"/>
      <c r="F185" s="4"/>
      <c r="G185" s="6"/>
      <c r="M185" s="4"/>
      <c r="N185" s="4"/>
      <c r="O185" s="4"/>
      <c r="P185" s="6"/>
      <c r="V185" s="4"/>
      <c r="W185" s="4"/>
      <c r="X185" s="4"/>
      <c r="Y185" s="6"/>
    </row>
    <row r="186" spans="4:26" ht="30.75" customHeight="1" x14ac:dyDescent="0.25">
      <c r="D186" s="4"/>
      <c r="E186" s="4"/>
      <c r="F186" s="4"/>
      <c r="G186" s="6"/>
      <c r="M186" s="4"/>
      <c r="N186" s="4"/>
      <c r="O186" s="4"/>
      <c r="P186" s="6"/>
      <c r="V186" s="4"/>
      <c r="W186" s="4"/>
      <c r="X186" s="4"/>
      <c r="Y186" s="6"/>
    </row>
    <row r="187" spans="4:26" ht="30.75" customHeight="1" x14ac:dyDescent="0.25">
      <c r="D187" s="4"/>
      <c r="E187" s="4"/>
      <c r="F187" s="4"/>
      <c r="G187" s="6"/>
      <c r="M187" s="4"/>
      <c r="N187" s="4"/>
      <c r="O187" s="4"/>
      <c r="P187" s="6"/>
      <c r="V187" s="4"/>
      <c r="W187" s="4"/>
      <c r="X187" s="4"/>
      <c r="Y187" s="6"/>
    </row>
    <row r="188" spans="4:26" ht="30.75" customHeight="1" x14ac:dyDescent="0.2"/>
    <row r="189" spans="4:26" ht="30.75" customHeight="1" x14ac:dyDescent="0.25">
      <c r="G189" s="1"/>
      <c r="P189" s="1"/>
      <c r="Y189" s="1"/>
    </row>
    <row r="190" spans="4:26" ht="30.75" customHeight="1" x14ac:dyDescent="0.25">
      <c r="G190" s="1"/>
      <c r="P190" s="1"/>
      <c r="Y190" s="1"/>
    </row>
    <row r="191" spans="4:26" ht="30.75" customHeight="1" x14ac:dyDescent="0.2"/>
  </sheetData>
  <mergeCells count="129">
    <mergeCell ref="U59:Z60"/>
    <mergeCell ref="U61:Z61"/>
    <mergeCell ref="U8:U10"/>
    <mergeCell ref="U12:V12"/>
    <mergeCell ref="U14:Z14"/>
    <mergeCell ref="Y15:Z15"/>
    <mergeCell ref="V16:W16"/>
    <mergeCell ref="U23:W23"/>
    <mergeCell ref="U24:W24"/>
    <mergeCell ref="U25:W25"/>
    <mergeCell ref="U26:W26"/>
    <mergeCell ref="U27:W27"/>
    <mergeCell ref="U28:W28"/>
    <mergeCell ref="U30:Z30"/>
    <mergeCell ref="U32:X32"/>
    <mergeCell ref="U33:X33"/>
    <mergeCell ref="U44:W44"/>
    <mergeCell ref="U45:W45"/>
    <mergeCell ref="U46:W46"/>
    <mergeCell ref="U48:Z48"/>
    <mergeCell ref="Y49:Z49"/>
    <mergeCell ref="U50:W50"/>
    <mergeCell ref="U51:W51"/>
    <mergeCell ref="U52:W52"/>
    <mergeCell ref="U54:Y54"/>
    <mergeCell ref="V34:Z34"/>
    <mergeCell ref="U35:Z35"/>
    <mergeCell ref="Y36:Z36"/>
    <mergeCell ref="U37:X37"/>
    <mergeCell ref="U38:X38"/>
    <mergeCell ref="U40:Z40"/>
    <mergeCell ref="Y41:Z41"/>
    <mergeCell ref="U42:W42"/>
    <mergeCell ref="U43:W43"/>
    <mergeCell ref="L54:P54"/>
    <mergeCell ref="L59:Q60"/>
    <mergeCell ref="L61:Q61"/>
    <mergeCell ref="L40:Q40"/>
    <mergeCell ref="L42:N42"/>
    <mergeCell ref="L43:N43"/>
    <mergeCell ref="L44:N44"/>
    <mergeCell ref="L45:N45"/>
    <mergeCell ref="L46:N46"/>
    <mergeCell ref="L48:Q48"/>
    <mergeCell ref="L50:N50"/>
    <mergeCell ref="L51:N51"/>
    <mergeCell ref="L27:N27"/>
    <mergeCell ref="L28:N28"/>
    <mergeCell ref="L30:Q30"/>
    <mergeCell ref="L32:O32"/>
    <mergeCell ref="L33:O33"/>
    <mergeCell ref="L35:Q35"/>
    <mergeCell ref="L37:O37"/>
    <mergeCell ref="L38:O38"/>
    <mergeCell ref="L52:N52"/>
    <mergeCell ref="L8:L10"/>
    <mergeCell ref="L12:M12"/>
    <mergeCell ref="L14:Q14"/>
    <mergeCell ref="P15:Q15"/>
    <mergeCell ref="M16:N16"/>
    <mergeCell ref="L23:N23"/>
    <mergeCell ref="L24:N24"/>
    <mergeCell ref="L25:N25"/>
    <mergeCell ref="L26:N26"/>
    <mergeCell ref="H66:I66"/>
    <mergeCell ref="H67:I67"/>
    <mergeCell ref="P31:Q31"/>
    <mergeCell ref="G41:H41"/>
    <mergeCell ref="B67:G67"/>
    <mergeCell ref="D21:H21"/>
    <mergeCell ref="M21:Q21"/>
    <mergeCell ref="G22:H22"/>
    <mergeCell ref="P22:Q22"/>
    <mergeCell ref="G31:H31"/>
    <mergeCell ref="M34:Q34"/>
    <mergeCell ref="C35:H35"/>
    <mergeCell ref="P41:Q41"/>
    <mergeCell ref="B65:G65"/>
    <mergeCell ref="B66:G66"/>
    <mergeCell ref="P49:Q49"/>
    <mergeCell ref="C38:F38"/>
    <mergeCell ref="C40:H40"/>
    <mergeCell ref="C42:E42"/>
    <mergeCell ref="C43:E43"/>
    <mergeCell ref="C44:E44"/>
    <mergeCell ref="C45:E45"/>
    <mergeCell ref="C46:E46"/>
    <mergeCell ref="C48:H48"/>
    <mergeCell ref="C25:E25"/>
    <mergeCell ref="C26:E26"/>
    <mergeCell ref="D34:H34"/>
    <mergeCell ref="C27:E27"/>
    <mergeCell ref="C28:E28"/>
    <mergeCell ref="C30:H30"/>
    <mergeCell ref="C32:F32"/>
    <mergeCell ref="C33:F33"/>
    <mergeCell ref="H65:I65"/>
    <mergeCell ref="G49:H49"/>
    <mergeCell ref="C50:E50"/>
    <mergeCell ref="C51:E51"/>
    <mergeCell ref="C52:E52"/>
    <mergeCell ref="C54:G54"/>
    <mergeCell ref="C59:H60"/>
    <mergeCell ref="C61:H61"/>
    <mergeCell ref="C37:F37"/>
    <mergeCell ref="Y22:Z22"/>
    <mergeCell ref="G36:H36"/>
    <mergeCell ref="P36:Q36"/>
    <mergeCell ref="T3:AA3"/>
    <mergeCell ref="Y6:Z6"/>
    <mergeCell ref="V8:V9"/>
    <mergeCell ref="X8:X9"/>
    <mergeCell ref="V21:Z21"/>
    <mergeCell ref="Y31:Z31"/>
    <mergeCell ref="B3:I3"/>
    <mergeCell ref="K3:R3"/>
    <mergeCell ref="G6:H6"/>
    <mergeCell ref="P6:Q6"/>
    <mergeCell ref="D8:D9"/>
    <mergeCell ref="F8:F9"/>
    <mergeCell ref="M8:M9"/>
    <mergeCell ref="O8:O9"/>
    <mergeCell ref="C8:C10"/>
    <mergeCell ref="C12:D12"/>
    <mergeCell ref="C14:H14"/>
    <mergeCell ref="G15:H15"/>
    <mergeCell ref="D16:E16"/>
    <mergeCell ref="C23:E23"/>
    <mergeCell ref="C24:E24"/>
  </mergeCells>
  <phoneticPr fontId="8" type="noConversion"/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3" ma:contentTypeDescription="Opprett et nytt dokument." ma:contentTypeScope="" ma:versionID="de99b717a2982105f63cdb46b1ce7c98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9e6413f946a6bbb3d0582c69aed0c510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customXml/itemProps2.xml><?xml version="1.0" encoding="utf-8"?>
<ds:datastoreItem xmlns:ds="http://schemas.openxmlformats.org/officeDocument/2006/customXml" ds:itemID="{7BDEFFB6-4C4C-4585-9BB8-FD36F4A7F15B}"/>
</file>

<file path=customXml/itemProps3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BASIS</vt:lpstr>
      <vt:lpstr>OPSJON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Anna Torregrosa</cp:lastModifiedBy>
  <cp:revision/>
  <dcterms:created xsi:type="dcterms:W3CDTF">2008-01-04T13:27:54Z</dcterms:created>
  <dcterms:modified xsi:type="dcterms:W3CDTF">2025-10-10T08:32:55Z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