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ter1.sharepoint.com/sites/Busstjenesteanskaffelse2024/Shared Documents/Konkurransegrunnlag/Publisering/Vedlegg 3/"/>
    </mc:Choice>
  </mc:AlternateContent>
  <xr:revisionPtr revIDLastSave="9" documentId="13_ncr:1_{9E272444-CBF6-411F-A8C3-6F35DD4B83E9}" xr6:coauthVersionLast="47" xr6:coauthVersionMax="47" xr10:uidLastSave="{62394586-7F2F-484F-A4FC-BDFB76776789}"/>
  <bookViews>
    <workbookView xWindow="-120" yWindow="-120" windowWidth="38640" windowHeight="21120" tabRatio="856" activeTab="1" xr2:uid="{00000000-000D-0000-FFFF-FFFF00000000}"/>
  </bookViews>
  <sheets>
    <sheet name="Kalender" sheetId="32" r:id="rId1"/>
    <sheet name="Ro 1 Vestre Aker-Østre Bærum" sheetId="23" r:id="rId2"/>
    <sheet name="Ro 2 Lommedalen-Vestre Bærum" sheetId="29" r:id="rId3"/>
  </sheets>
  <definedNames>
    <definedName name="_xlnm._FilterDatabase" localSheetId="0" hidden="1">Kalender!$A$1:$F$366</definedName>
    <definedName name="_xlnm.Print_Area" localSheetId="1">'Ro 1 Vestre Aker-Østre Bærum'!$A$1:$G$394</definedName>
    <definedName name="_xlnm.Print_Area" localSheetId="2">'Ro 2 Lommedalen-Vestre Bærum'!$A$1:$G$346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5" i="29" l="1"/>
  <c r="G198" i="29"/>
  <c r="G199" i="29"/>
  <c r="G200" i="29"/>
  <c r="G201" i="29"/>
  <c r="G202" i="29"/>
  <c r="G203" i="29"/>
  <c r="G204" i="29"/>
  <c r="G205" i="29"/>
  <c r="G206" i="29"/>
  <c r="G207" i="29"/>
  <c r="G197" i="29"/>
  <c r="D200" i="29"/>
  <c r="D201" i="29"/>
  <c r="D202" i="29"/>
  <c r="D203" i="29"/>
  <c r="D204" i="29"/>
  <c r="D205" i="29"/>
  <c r="D206" i="29"/>
  <c r="D207" i="29"/>
  <c r="D199" i="29"/>
  <c r="D198" i="29"/>
  <c r="D197" i="29"/>
  <c r="G123" i="23" l="1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G141" i="29"/>
  <c r="D141" i="29"/>
  <c r="G140" i="29"/>
  <c r="D140" i="29"/>
  <c r="G139" i="29"/>
  <c r="D139" i="29"/>
  <c r="G138" i="29"/>
  <c r="D138" i="29"/>
  <c r="G137" i="29"/>
  <c r="D137" i="29"/>
  <c r="G136" i="29"/>
  <c r="D136" i="29"/>
  <c r="G135" i="29"/>
  <c r="D135" i="29"/>
  <c r="G134" i="29"/>
  <c r="D134" i="29"/>
  <c r="G133" i="29"/>
  <c r="D133" i="29"/>
  <c r="G132" i="29"/>
  <c r="D132" i="29"/>
  <c r="G131" i="29"/>
  <c r="D131" i="29"/>
  <c r="D153" i="29"/>
  <c r="G153" i="29"/>
  <c r="D154" i="29"/>
  <c r="G154" i="29"/>
  <c r="G97" i="23" l="1"/>
  <c r="G124" i="23"/>
  <c r="D124" i="23"/>
  <c r="D97" i="23"/>
  <c r="D142" i="29"/>
  <c r="D335" i="29" s="1"/>
  <c r="G142" i="29"/>
  <c r="F335" i="29" s="1"/>
  <c r="A17" i="32" l="1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A129" i="32"/>
  <c r="A130" i="32"/>
  <c r="A131" i="32"/>
  <c r="A132" i="32"/>
  <c r="A133" i="32"/>
  <c r="A134" i="32"/>
  <c r="A135" i="32"/>
  <c r="A136" i="32"/>
  <c r="A137" i="32"/>
  <c r="A138" i="32"/>
  <c r="A139" i="32"/>
  <c r="A140" i="32"/>
  <c r="A141" i="32"/>
  <c r="A142" i="32"/>
  <c r="A143" i="32"/>
  <c r="A144" i="32"/>
  <c r="A145" i="32"/>
  <c r="A146" i="32"/>
  <c r="A147" i="32"/>
  <c r="A148" i="32"/>
  <c r="A149" i="32"/>
  <c r="A150" i="32"/>
  <c r="A151" i="32"/>
  <c r="A152" i="32"/>
  <c r="A153" i="32"/>
  <c r="A154" i="32"/>
  <c r="A155" i="32"/>
  <c r="A156" i="32"/>
  <c r="A157" i="32"/>
  <c r="A158" i="32"/>
  <c r="A159" i="32"/>
  <c r="A160" i="32"/>
  <c r="A161" i="32"/>
  <c r="A162" i="32"/>
  <c r="A163" i="32"/>
  <c r="A164" i="32"/>
  <c r="A165" i="32"/>
  <c r="A166" i="32"/>
  <c r="A167" i="32"/>
  <c r="A168" i="32"/>
  <c r="A169" i="32"/>
  <c r="A170" i="32"/>
  <c r="A171" i="32"/>
  <c r="A172" i="32"/>
  <c r="A173" i="32"/>
  <c r="A174" i="32"/>
  <c r="A175" i="32"/>
  <c r="A176" i="32"/>
  <c r="A177" i="32"/>
  <c r="A178" i="32"/>
  <c r="A179" i="32"/>
  <c r="A180" i="32"/>
  <c r="A181" i="32"/>
  <c r="A182" i="32"/>
  <c r="A183" i="32"/>
  <c r="A184" i="32"/>
  <c r="A185" i="32"/>
  <c r="A186" i="32"/>
  <c r="A187" i="32"/>
  <c r="A188" i="32"/>
  <c r="A189" i="32"/>
  <c r="A190" i="32"/>
  <c r="A191" i="32"/>
  <c r="A192" i="32"/>
  <c r="A193" i="32"/>
  <c r="A194" i="32"/>
  <c r="A195" i="32"/>
  <c r="A196" i="32"/>
  <c r="A197" i="32"/>
  <c r="A198" i="32"/>
  <c r="A199" i="32"/>
  <c r="A200" i="32"/>
  <c r="A201" i="32"/>
  <c r="A202" i="32"/>
  <c r="A203" i="32"/>
  <c r="A204" i="32"/>
  <c r="A205" i="32"/>
  <c r="A206" i="32"/>
  <c r="A207" i="32"/>
  <c r="A208" i="32"/>
  <c r="A209" i="32"/>
  <c r="A210" i="32"/>
  <c r="A211" i="32"/>
  <c r="A212" i="32"/>
  <c r="A213" i="32"/>
  <c r="A214" i="32"/>
  <c r="A215" i="32"/>
  <c r="A216" i="32"/>
  <c r="A217" i="32"/>
  <c r="A218" i="32"/>
  <c r="A219" i="32"/>
  <c r="A220" i="32"/>
  <c r="A221" i="32"/>
  <c r="A222" i="32"/>
  <c r="A223" i="32"/>
  <c r="A224" i="32"/>
  <c r="A225" i="32"/>
  <c r="A226" i="32"/>
  <c r="A227" i="32"/>
  <c r="A228" i="32"/>
  <c r="A229" i="32"/>
  <c r="A230" i="32"/>
  <c r="A231" i="32"/>
  <c r="A232" i="32"/>
  <c r="A233" i="32"/>
  <c r="A234" i="32"/>
  <c r="A235" i="32"/>
  <c r="A236" i="32"/>
  <c r="A237" i="32"/>
  <c r="A238" i="32"/>
  <c r="A239" i="32"/>
  <c r="A240" i="32"/>
  <c r="A241" i="32"/>
  <c r="A242" i="32"/>
  <c r="A243" i="32"/>
  <c r="A244" i="32"/>
  <c r="A245" i="32"/>
  <c r="A246" i="32"/>
  <c r="A247" i="32"/>
  <c r="A248" i="32"/>
  <c r="A249" i="32"/>
  <c r="A250" i="32"/>
  <c r="A251" i="32"/>
  <c r="A252" i="32"/>
  <c r="A253" i="32"/>
  <c r="A254" i="32"/>
  <c r="A255" i="32"/>
  <c r="A256" i="32"/>
  <c r="A257" i="32"/>
  <c r="A258" i="32"/>
  <c r="A259" i="32"/>
  <c r="A260" i="32"/>
  <c r="A261" i="32"/>
  <c r="A262" i="32"/>
  <c r="A263" i="32"/>
  <c r="A264" i="32"/>
  <c r="A265" i="32"/>
  <c r="A266" i="32"/>
  <c r="A267" i="32"/>
  <c r="A268" i="32"/>
  <c r="A269" i="32"/>
  <c r="A270" i="32"/>
  <c r="A271" i="32"/>
  <c r="A272" i="32"/>
  <c r="A273" i="32"/>
  <c r="A274" i="32"/>
  <c r="A275" i="32"/>
  <c r="A276" i="32"/>
  <c r="A277" i="32"/>
  <c r="A278" i="32"/>
  <c r="A279" i="32"/>
  <c r="A280" i="32"/>
  <c r="A281" i="32"/>
  <c r="A282" i="32"/>
  <c r="A283" i="32"/>
  <c r="A284" i="32"/>
  <c r="A285" i="32"/>
  <c r="A286" i="32"/>
  <c r="A287" i="32"/>
  <c r="A288" i="32"/>
  <c r="A289" i="32"/>
  <c r="A290" i="32"/>
  <c r="A291" i="32"/>
  <c r="A292" i="32"/>
  <c r="A293" i="32"/>
  <c r="A294" i="32"/>
  <c r="A295" i="32"/>
  <c r="A296" i="32"/>
  <c r="A297" i="32"/>
  <c r="A298" i="32"/>
  <c r="A299" i="32"/>
  <c r="A300" i="32"/>
  <c r="A301" i="32"/>
  <c r="A302" i="32"/>
  <c r="A303" i="32"/>
  <c r="A304" i="32"/>
  <c r="A305" i="32"/>
  <c r="A306" i="32"/>
  <c r="A307" i="32"/>
  <c r="A308" i="32"/>
  <c r="A309" i="32"/>
  <c r="A310" i="32"/>
  <c r="A311" i="32"/>
  <c r="A312" i="32"/>
  <c r="A313" i="32"/>
  <c r="A314" i="32"/>
  <c r="A315" i="32"/>
  <c r="A316" i="32"/>
  <c r="A317" i="32"/>
  <c r="A318" i="32"/>
  <c r="A319" i="32"/>
  <c r="A320" i="32"/>
  <c r="A321" i="32"/>
  <c r="A322" i="32"/>
  <c r="A323" i="32"/>
  <c r="A324" i="32"/>
  <c r="A325" i="32"/>
  <c r="A326" i="32"/>
  <c r="A327" i="32"/>
  <c r="A328" i="32"/>
  <c r="A329" i="32"/>
  <c r="A330" i="32"/>
  <c r="A331" i="32"/>
  <c r="A332" i="32"/>
  <c r="A333" i="32"/>
  <c r="A334" i="32"/>
  <c r="A335" i="32"/>
  <c r="A336" i="32"/>
  <c r="A337" i="32"/>
  <c r="A338" i="32"/>
  <c r="A339" i="32"/>
  <c r="A340" i="32"/>
  <c r="A341" i="32"/>
  <c r="A342" i="32"/>
  <c r="A343" i="32"/>
  <c r="A344" i="32"/>
  <c r="A345" i="32"/>
  <c r="A346" i="32"/>
  <c r="A347" i="32"/>
  <c r="A348" i="32"/>
  <c r="A349" i="32"/>
  <c r="A350" i="32"/>
  <c r="A351" i="32"/>
  <c r="A352" i="32"/>
  <c r="A353" i="32"/>
  <c r="A354" i="32"/>
  <c r="A355" i="32"/>
  <c r="A356" i="32"/>
  <c r="A357" i="32"/>
  <c r="A358" i="32"/>
  <c r="A359" i="32"/>
  <c r="A360" i="32"/>
  <c r="A361" i="32"/>
  <c r="A362" i="32"/>
  <c r="A363" i="32"/>
  <c r="A364" i="32"/>
  <c r="A365" i="32"/>
  <c r="A366" i="32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2" i="32"/>
  <c r="E336" i="29" l="1"/>
  <c r="G119" i="29" l="1"/>
  <c r="G118" i="29"/>
  <c r="G117" i="29"/>
  <c r="G116" i="29"/>
  <c r="G115" i="29"/>
  <c r="G114" i="29"/>
  <c r="G113" i="29"/>
  <c r="G112" i="29"/>
  <c r="G111" i="29"/>
  <c r="G110" i="29"/>
  <c r="G109" i="29"/>
  <c r="D119" i="29"/>
  <c r="D118" i="29"/>
  <c r="D117" i="29"/>
  <c r="D116" i="29"/>
  <c r="D115" i="29"/>
  <c r="D114" i="29"/>
  <c r="D113" i="29"/>
  <c r="D112" i="29"/>
  <c r="D111" i="29"/>
  <c r="D110" i="29"/>
  <c r="D109" i="29"/>
  <c r="G185" i="29" l="1"/>
  <c r="D185" i="29"/>
  <c r="G184" i="29"/>
  <c r="D184" i="29"/>
  <c r="G183" i="29"/>
  <c r="D183" i="29"/>
  <c r="G182" i="29"/>
  <c r="D182" i="29"/>
  <c r="G181" i="29"/>
  <c r="D181" i="29"/>
  <c r="G180" i="29"/>
  <c r="D180" i="29"/>
  <c r="G179" i="29"/>
  <c r="D179" i="29"/>
  <c r="G178" i="29"/>
  <c r="D178" i="29"/>
  <c r="G177" i="29"/>
  <c r="D177" i="29"/>
  <c r="G176" i="29"/>
  <c r="D176" i="29"/>
  <c r="G175" i="29"/>
  <c r="D175" i="29"/>
  <c r="D186" i="29" l="1"/>
  <c r="D337" i="29" s="1"/>
  <c r="G186" i="29"/>
  <c r="F337" i="29" s="1"/>
  <c r="J3" i="32" l="1"/>
  <c r="J4" i="32"/>
  <c r="J5" i="32"/>
  <c r="J6" i="32"/>
  <c r="J7" i="32"/>
  <c r="J8" i="32"/>
  <c r="K8" i="32" s="1"/>
  <c r="J9" i="32"/>
  <c r="K9" i="32" s="1"/>
  <c r="J11" i="32"/>
  <c r="J12" i="32"/>
  <c r="J13" i="32"/>
  <c r="J14" i="32"/>
  <c r="J15" i="32"/>
  <c r="J16" i="32"/>
  <c r="J17" i="32"/>
  <c r="J19" i="32"/>
  <c r="J20" i="32"/>
  <c r="J21" i="32"/>
  <c r="J22" i="32"/>
  <c r="J23" i="32"/>
  <c r="J24" i="32"/>
  <c r="J25" i="32"/>
  <c r="J26" i="32" l="1"/>
  <c r="K26" i="32" s="1"/>
  <c r="K7" i="32"/>
  <c r="J18" i="32"/>
  <c r="K18" i="32" s="1"/>
  <c r="J10" i="32"/>
  <c r="E343" i="29"/>
  <c r="E342" i="29"/>
  <c r="E341" i="29"/>
  <c r="E340" i="29"/>
  <c r="E339" i="29"/>
  <c r="E334" i="29"/>
  <c r="E333" i="29"/>
  <c r="E332" i="29"/>
  <c r="E331" i="29"/>
  <c r="E330" i="29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D367" i="23"/>
  <c r="D366" i="23"/>
  <c r="D365" i="23"/>
  <c r="D364" i="23"/>
  <c r="D363" i="23"/>
  <c r="D362" i="23"/>
  <c r="D361" i="23"/>
  <c r="D360" i="23"/>
  <c r="D359" i="23"/>
  <c r="D358" i="23"/>
  <c r="D357" i="23"/>
  <c r="D356" i="23"/>
  <c r="D355" i="23"/>
  <c r="D354" i="23"/>
  <c r="D353" i="23"/>
  <c r="D352" i="23"/>
  <c r="D340" i="23"/>
  <c r="D339" i="23"/>
  <c r="D338" i="23"/>
  <c r="D337" i="23"/>
  <c r="D336" i="23"/>
  <c r="D335" i="23"/>
  <c r="D334" i="23"/>
  <c r="D333" i="23"/>
  <c r="D332" i="23"/>
  <c r="D331" i="23"/>
  <c r="D330" i="23"/>
  <c r="D329" i="23"/>
  <c r="D328" i="23"/>
  <c r="D327" i="23"/>
  <c r="D326" i="23"/>
  <c r="D325" i="23"/>
  <c r="D312" i="23"/>
  <c r="D311" i="23"/>
  <c r="D310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97" i="23"/>
  <c r="D285" i="23"/>
  <c r="D284" i="23"/>
  <c r="D283" i="23"/>
  <c r="D282" i="23"/>
  <c r="D281" i="23"/>
  <c r="D280" i="23"/>
  <c r="D279" i="23"/>
  <c r="D278" i="23"/>
  <c r="D277" i="23"/>
  <c r="D276" i="23"/>
  <c r="D275" i="23"/>
  <c r="D274" i="23"/>
  <c r="D273" i="23"/>
  <c r="D272" i="23"/>
  <c r="D271" i="23"/>
  <c r="D270" i="23"/>
  <c r="D258" i="23"/>
  <c r="D257" i="23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E389" i="23"/>
  <c r="E388" i="23"/>
  <c r="E387" i="23"/>
  <c r="E386" i="23"/>
  <c r="E385" i="23"/>
  <c r="E384" i="23"/>
  <c r="E383" i="23"/>
  <c r="E382" i="23"/>
  <c r="E381" i="23"/>
  <c r="E380" i="23"/>
  <c r="E390" i="23"/>
  <c r="E391" i="23"/>
  <c r="E379" i="23"/>
  <c r="K28" i="32" l="1"/>
  <c r="D69" i="23"/>
  <c r="D380" i="23" s="1"/>
  <c r="D381" i="23"/>
  <c r="D382" i="23"/>
  <c r="D151" i="23"/>
  <c r="D383" i="23" s="1"/>
  <c r="D178" i="23"/>
  <c r="D384" i="23" s="1"/>
  <c r="D205" i="23"/>
  <c r="D385" i="23" s="1"/>
  <c r="D232" i="23"/>
  <c r="D386" i="23" s="1"/>
  <c r="D259" i="23"/>
  <c r="D387" i="23" s="1"/>
  <c r="D286" i="23"/>
  <c r="D388" i="23" s="1"/>
  <c r="D313" i="23"/>
  <c r="D389" i="23" s="1"/>
  <c r="D368" i="23"/>
  <c r="D391" i="23" s="1"/>
  <c r="G69" i="23"/>
  <c r="F380" i="23" s="1"/>
  <c r="F381" i="23"/>
  <c r="F382" i="23"/>
  <c r="G151" i="23"/>
  <c r="F383" i="23" s="1"/>
  <c r="G178" i="23"/>
  <c r="F384" i="23" s="1"/>
  <c r="G232" i="23"/>
  <c r="F386" i="23" s="1"/>
  <c r="G259" i="23"/>
  <c r="F387" i="23" s="1"/>
  <c r="G286" i="23"/>
  <c r="F388" i="23" s="1"/>
  <c r="G313" i="23"/>
  <c r="F389" i="23" s="1"/>
  <c r="G368" i="23"/>
  <c r="F391" i="23" s="1"/>
  <c r="G205" i="23"/>
  <c r="F385" i="23" s="1"/>
  <c r="G341" i="23"/>
  <c r="F390" i="23" s="1"/>
  <c r="D341" i="23"/>
  <c r="G37" i="23"/>
  <c r="G35" i="23"/>
  <c r="G33" i="23"/>
  <c r="G31" i="23"/>
  <c r="G29" i="23"/>
  <c r="G27" i="23"/>
  <c r="D37" i="23"/>
  <c r="D35" i="23"/>
  <c r="D33" i="23"/>
  <c r="D31" i="23"/>
  <c r="D29" i="23"/>
  <c r="D27" i="23"/>
  <c r="D393" i="23" l="1"/>
  <c r="D390" i="23"/>
  <c r="G318" i="29"/>
  <c r="D318" i="29"/>
  <c r="G317" i="29"/>
  <c r="D317" i="29"/>
  <c r="G316" i="29"/>
  <c r="D316" i="29"/>
  <c r="G315" i="29"/>
  <c r="D315" i="29"/>
  <c r="G314" i="29"/>
  <c r="D314" i="29"/>
  <c r="G313" i="29"/>
  <c r="D313" i="29"/>
  <c r="G312" i="29"/>
  <c r="D312" i="29"/>
  <c r="G311" i="29"/>
  <c r="D311" i="29"/>
  <c r="G310" i="29"/>
  <c r="D310" i="29"/>
  <c r="G309" i="29"/>
  <c r="D309" i="29"/>
  <c r="G308" i="29"/>
  <c r="D308" i="29"/>
  <c r="G296" i="29"/>
  <c r="D296" i="29"/>
  <c r="G295" i="29"/>
  <c r="D295" i="29"/>
  <c r="G294" i="29"/>
  <c r="D294" i="29"/>
  <c r="G293" i="29"/>
  <c r="D293" i="29"/>
  <c r="G292" i="29"/>
  <c r="D292" i="29"/>
  <c r="G291" i="29"/>
  <c r="D291" i="29"/>
  <c r="G290" i="29"/>
  <c r="D290" i="29"/>
  <c r="G289" i="29"/>
  <c r="D289" i="29"/>
  <c r="G288" i="29"/>
  <c r="D288" i="29"/>
  <c r="G287" i="29"/>
  <c r="D287" i="29"/>
  <c r="G286" i="29"/>
  <c r="D286" i="29"/>
  <c r="G274" i="29"/>
  <c r="D274" i="29"/>
  <c r="G273" i="29"/>
  <c r="D273" i="29"/>
  <c r="G272" i="29"/>
  <c r="D272" i="29"/>
  <c r="G271" i="29"/>
  <c r="D271" i="29"/>
  <c r="G270" i="29"/>
  <c r="D270" i="29"/>
  <c r="G269" i="29"/>
  <c r="D269" i="29"/>
  <c r="G268" i="29"/>
  <c r="D268" i="29"/>
  <c r="G267" i="29"/>
  <c r="D267" i="29"/>
  <c r="G266" i="29"/>
  <c r="D266" i="29"/>
  <c r="G265" i="29"/>
  <c r="D265" i="29"/>
  <c r="G264" i="29"/>
  <c r="D264" i="29"/>
  <c r="G252" i="29"/>
  <c r="D252" i="29"/>
  <c r="G251" i="29"/>
  <c r="D251" i="29"/>
  <c r="G250" i="29"/>
  <c r="D250" i="29"/>
  <c r="G249" i="29"/>
  <c r="D249" i="29"/>
  <c r="G248" i="29"/>
  <c r="D248" i="29"/>
  <c r="G247" i="29"/>
  <c r="D247" i="29"/>
  <c r="G246" i="29"/>
  <c r="D246" i="29"/>
  <c r="G245" i="29"/>
  <c r="D245" i="29"/>
  <c r="G244" i="29"/>
  <c r="D244" i="29"/>
  <c r="G243" i="29"/>
  <c r="D243" i="29"/>
  <c r="G242" i="29"/>
  <c r="D242" i="29"/>
  <c r="G230" i="29"/>
  <c r="D230" i="29"/>
  <c r="G229" i="29"/>
  <c r="D229" i="29"/>
  <c r="G228" i="29"/>
  <c r="D228" i="29"/>
  <c r="G227" i="29"/>
  <c r="D227" i="29"/>
  <c r="G226" i="29"/>
  <c r="D226" i="29"/>
  <c r="G225" i="29"/>
  <c r="D225" i="29"/>
  <c r="G224" i="29"/>
  <c r="D224" i="29"/>
  <c r="G223" i="29"/>
  <c r="D223" i="29"/>
  <c r="G222" i="29"/>
  <c r="D222" i="29"/>
  <c r="G221" i="29"/>
  <c r="D221" i="29"/>
  <c r="G220" i="29"/>
  <c r="D220" i="29"/>
  <c r="G163" i="29"/>
  <c r="D163" i="29"/>
  <c r="G162" i="29"/>
  <c r="D162" i="29"/>
  <c r="G161" i="29"/>
  <c r="D161" i="29"/>
  <c r="G160" i="29"/>
  <c r="D160" i="29"/>
  <c r="G159" i="29"/>
  <c r="D159" i="29"/>
  <c r="G158" i="29"/>
  <c r="D158" i="29"/>
  <c r="G157" i="29"/>
  <c r="D157" i="29"/>
  <c r="G156" i="29"/>
  <c r="D156" i="29"/>
  <c r="G155" i="29"/>
  <c r="D155" i="29"/>
  <c r="G120" i="29"/>
  <c r="F334" i="29" s="1"/>
  <c r="D120" i="29"/>
  <c r="D334" i="29" s="1"/>
  <c r="G97" i="29"/>
  <c r="D97" i="29"/>
  <c r="G96" i="29"/>
  <c r="D96" i="29"/>
  <c r="G95" i="29"/>
  <c r="D95" i="29"/>
  <c r="G94" i="29"/>
  <c r="D94" i="29"/>
  <c r="G93" i="29"/>
  <c r="D93" i="29"/>
  <c r="G92" i="29"/>
  <c r="D92" i="29"/>
  <c r="G91" i="29"/>
  <c r="D91" i="29"/>
  <c r="G90" i="29"/>
  <c r="D90" i="29"/>
  <c r="G89" i="29"/>
  <c r="D89" i="29"/>
  <c r="G88" i="29"/>
  <c r="D88" i="29"/>
  <c r="G87" i="29"/>
  <c r="D87" i="29"/>
  <c r="G75" i="29"/>
  <c r="D75" i="29"/>
  <c r="G74" i="29"/>
  <c r="D74" i="29"/>
  <c r="G73" i="29"/>
  <c r="D73" i="29"/>
  <c r="G72" i="29"/>
  <c r="D72" i="29"/>
  <c r="G71" i="29"/>
  <c r="D71" i="29"/>
  <c r="G70" i="29"/>
  <c r="D70" i="29"/>
  <c r="G69" i="29"/>
  <c r="D69" i="29"/>
  <c r="G68" i="29"/>
  <c r="D68" i="29"/>
  <c r="G67" i="29"/>
  <c r="D67" i="29"/>
  <c r="G66" i="29"/>
  <c r="D66" i="29"/>
  <c r="G65" i="29"/>
  <c r="D65" i="29"/>
  <c r="G53" i="29"/>
  <c r="D53" i="29"/>
  <c r="G52" i="29"/>
  <c r="D52" i="29"/>
  <c r="G51" i="29"/>
  <c r="D51" i="29"/>
  <c r="G50" i="29"/>
  <c r="D50" i="29"/>
  <c r="G49" i="29"/>
  <c r="D49" i="29"/>
  <c r="G48" i="29"/>
  <c r="D48" i="29"/>
  <c r="G47" i="29"/>
  <c r="D47" i="29"/>
  <c r="G46" i="29"/>
  <c r="D46" i="29"/>
  <c r="G45" i="29"/>
  <c r="D45" i="29"/>
  <c r="G44" i="29"/>
  <c r="D44" i="29"/>
  <c r="G43" i="29"/>
  <c r="D43" i="29"/>
  <c r="G31" i="29"/>
  <c r="D31" i="29"/>
  <c r="G30" i="29"/>
  <c r="D30" i="29"/>
  <c r="G29" i="29"/>
  <c r="D29" i="29"/>
  <c r="G28" i="29"/>
  <c r="D28" i="29"/>
  <c r="G27" i="29"/>
  <c r="D27" i="29"/>
  <c r="G26" i="29"/>
  <c r="D26" i="29"/>
  <c r="G25" i="29"/>
  <c r="D25" i="29"/>
  <c r="G24" i="29"/>
  <c r="D24" i="29"/>
  <c r="G23" i="29"/>
  <c r="D23" i="29"/>
  <c r="G22" i="29"/>
  <c r="D22" i="29"/>
  <c r="G21" i="29"/>
  <c r="D21" i="29"/>
  <c r="C15" i="29"/>
  <c r="G208" i="29" l="1"/>
  <c r="F338" i="29" s="1"/>
  <c r="D208" i="29"/>
  <c r="D338" i="29" s="1"/>
  <c r="D98" i="29"/>
  <c r="D333" i="29" s="1"/>
  <c r="D231" i="29"/>
  <c r="D339" i="29" s="1"/>
  <c r="D275" i="29"/>
  <c r="D341" i="29" s="1"/>
  <c r="D54" i="29"/>
  <c r="D331" i="29" s="1"/>
  <c r="G76" i="29"/>
  <c r="F332" i="29" s="1"/>
  <c r="G164" i="29"/>
  <c r="F336" i="29" s="1"/>
  <c r="G253" i="29"/>
  <c r="F340" i="29" s="1"/>
  <c r="G297" i="29"/>
  <c r="F342" i="29" s="1"/>
  <c r="G32" i="29"/>
  <c r="F330" i="29" s="1"/>
  <c r="D32" i="29"/>
  <c r="D330" i="29" s="1"/>
  <c r="D76" i="29"/>
  <c r="D332" i="29" s="1"/>
  <c r="D164" i="29"/>
  <c r="D336" i="29" s="1"/>
  <c r="D253" i="29"/>
  <c r="D340" i="29" s="1"/>
  <c r="D297" i="29"/>
  <c r="D342" i="29" s="1"/>
  <c r="D319" i="29"/>
  <c r="D343" i="29" s="1"/>
  <c r="G54" i="29"/>
  <c r="F331" i="29" s="1"/>
  <c r="G98" i="29"/>
  <c r="F333" i="29" s="1"/>
  <c r="G231" i="29"/>
  <c r="F339" i="29" s="1"/>
  <c r="G275" i="29"/>
  <c r="F341" i="29" s="1"/>
  <c r="G319" i="29"/>
  <c r="F343" i="29" s="1"/>
  <c r="F345" i="29" l="1"/>
  <c r="G41" i="23" l="1"/>
  <c r="D41" i="23"/>
  <c r="G40" i="23"/>
  <c r="D40" i="23"/>
  <c r="G39" i="23"/>
  <c r="D39" i="23"/>
  <c r="G38" i="23"/>
  <c r="D38" i="23"/>
  <c r="G36" i="23"/>
  <c r="D36" i="23"/>
  <c r="G34" i="23"/>
  <c r="D34" i="23"/>
  <c r="G32" i="23"/>
  <c r="D32" i="23"/>
  <c r="G30" i="23"/>
  <c r="D30" i="23"/>
  <c r="G28" i="23"/>
  <c r="D28" i="23"/>
  <c r="G26" i="23"/>
  <c r="D26" i="23"/>
  <c r="D42" i="23" l="1"/>
  <c r="D379" i="23" s="1"/>
  <c r="G42" i="23"/>
  <c r="F379" i="23" s="1"/>
  <c r="F393" i="23" s="1"/>
  <c r="C20" i="23" l="1"/>
</calcChain>
</file>

<file path=xl/sharedStrings.xml><?xml version="1.0" encoding="utf-8"?>
<sst xmlns="http://schemas.openxmlformats.org/spreadsheetml/2006/main" count="1982" uniqueCount="227">
  <si>
    <t>Uke</t>
  </si>
  <si>
    <t>Dato</t>
  </si>
  <si>
    <t>Planperiode</t>
  </si>
  <si>
    <t xml:space="preserve">Kjøres smom </t>
  </si>
  <si>
    <t>Beskrivelse</t>
  </si>
  <si>
    <t>Spesial</t>
  </si>
  <si>
    <t>SKD</t>
  </si>
  <si>
    <t>Søndag</t>
  </si>
  <si>
    <t>1.nyttårsdag</t>
  </si>
  <si>
    <t>Skibuss</t>
  </si>
  <si>
    <t>periode</t>
  </si>
  <si>
    <t>Dag</t>
  </si>
  <si>
    <t>antall</t>
  </si>
  <si>
    <t>Sum periode</t>
  </si>
  <si>
    <t>SKF</t>
  </si>
  <si>
    <t>Torsdag</t>
  </si>
  <si>
    <t>mandag</t>
  </si>
  <si>
    <t>Fredag</t>
  </si>
  <si>
    <t>tirsdag</t>
  </si>
  <si>
    <t>Lørdag</t>
  </si>
  <si>
    <t>onsdag</t>
  </si>
  <si>
    <t>torsdag</t>
  </si>
  <si>
    <t>Mandag</t>
  </si>
  <si>
    <t>fredag</t>
  </si>
  <si>
    <t>Tirsdag</t>
  </si>
  <si>
    <t>lørdag</t>
  </si>
  <si>
    <t>Onsdag</t>
  </si>
  <si>
    <t>søndag</t>
  </si>
  <si>
    <t>SOM</t>
  </si>
  <si>
    <t>sum 2025</t>
  </si>
  <si>
    <t>Vinterferie</t>
  </si>
  <si>
    <t>Skjærtorsdag</t>
  </si>
  <si>
    <t>Langfredag</t>
  </si>
  <si>
    <t>Påskeaften</t>
  </si>
  <si>
    <t>1. Påskedag</t>
  </si>
  <si>
    <t>2. Påskedag</t>
  </si>
  <si>
    <t>Kristi himmelfartsdag</t>
  </si>
  <si>
    <t>1. pinsedag</t>
  </si>
  <si>
    <t>2. pinsedag</t>
  </si>
  <si>
    <t>Sommerferie</t>
  </si>
  <si>
    <t>Høstferie</t>
  </si>
  <si>
    <t>skolefri</t>
  </si>
  <si>
    <t>Julaften</t>
  </si>
  <si>
    <t>1.juledag</t>
  </si>
  <si>
    <t>2.juledag</t>
  </si>
  <si>
    <t>Romjul</t>
  </si>
  <si>
    <t>Nyttårsaften</t>
  </si>
  <si>
    <t>Ruteområde 1 - Vestre Aker og Østre Bærum</t>
  </si>
  <si>
    <t>Bilag 1</t>
  </si>
  <si>
    <t>Korrigert:</t>
  </si>
  <si>
    <t>Dagtyper per år (i 2025)</t>
  </si>
  <si>
    <t>NB!</t>
  </si>
  <si>
    <t>Mandag-Torsdag med skole</t>
  </si>
  <si>
    <t>Skibuss kjøres i utgangspunktet alle dager i perioden</t>
  </si>
  <si>
    <t>Fredag med skole</t>
  </si>
  <si>
    <t>1. juledag - 2. påskedag, men kjøringen er skiføreavhengig</t>
  </si>
  <si>
    <t>Mandag-Torsdag med skole og skibuss</t>
  </si>
  <si>
    <t>og vil kunne variere fra år til år utfra hvordan skiføret er.</t>
  </si>
  <si>
    <t>Fredag med skole og skibuss</t>
  </si>
  <si>
    <t>Mandag-Torsdag med skolefri</t>
  </si>
  <si>
    <t>Det skal regnes som et normalår (2025) i anbudet!</t>
  </si>
  <si>
    <t>Fredag med skolefri</t>
  </si>
  <si>
    <t>Mandag-Torsdag med skolefri, men med skibuss</t>
  </si>
  <si>
    <t>Fredag med skolefri, men med skibuss</t>
  </si>
  <si>
    <t>Mandag-Torsdag (sommer)</t>
  </si>
  <si>
    <t>Fredag (sommer)</t>
  </si>
  <si>
    <t>Mandag-Torsdag (sommer), men med skibuss</t>
  </si>
  <si>
    <t>Fredag (sommer), men med skibuss</t>
  </si>
  <si>
    <t>Lørdag med skibuss</t>
  </si>
  <si>
    <t>Søndag med skibuss</t>
  </si>
  <si>
    <t>sum</t>
  </si>
  <si>
    <t>Linje:</t>
  </si>
  <si>
    <t xml:space="preserve"> </t>
  </si>
  <si>
    <t>Skøyen - Øvre Sogn</t>
  </si>
  <si>
    <t>Rutekilometer</t>
  </si>
  <si>
    <t>Rutetimer</t>
  </si>
  <si>
    <t>ant km pr dag</t>
  </si>
  <si>
    <t>ant km pr år</t>
  </si>
  <si>
    <t>ant timer pr dag</t>
  </si>
  <si>
    <t>ant timer pr år</t>
  </si>
  <si>
    <t>Man-tors med skole</t>
  </si>
  <si>
    <t>Man-tors med skole og skibuss</t>
  </si>
  <si>
    <t>Man-tors uten skole</t>
  </si>
  <si>
    <t>Fredag uten skole</t>
  </si>
  <si>
    <t>Man-tors uten skole, med skibuss</t>
  </si>
  <si>
    <t>Fredag uten skole, med skibuss</t>
  </si>
  <si>
    <t>Man-tors (sommer)</t>
  </si>
  <si>
    <t>Man-tors (sommer), med skibuss</t>
  </si>
  <si>
    <t>Fredag (sommer), med skibuss</t>
  </si>
  <si>
    <t>sum per år</t>
  </si>
  <si>
    <t>Busstype:</t>
  </si>
  <si>
    <t>Linjen kjøres med buss av type NL.</t>
  </si>
  <si>
    <t>Omstigningsmulighet:</t>
  </si>
  <si>
    <r>
      <rPr>
        <sz val="10"/>
        <color rgb="FF000000"/>
        <rFont val="Calibri"/>
        <family val="2"/>
      </rPr>
      <t>Linje 40 har ingen korrespondansekrav, men gir mulighet for omstigning på følgende steder:</t>
    </r>
    <r>
      <rPr>
        <b/>
        <sz val="10"/>
        <color rgb="FF000000"/>
        <rFont val="Calibri"/>
        <family val="2"/>
      </rPr>
      <t xml:space="preserve">                                 </t>
    </r>
    <r>
      <rPr>
        <sz val="10"/>
        <color rgb="FF000000"/>
        <rFont val="Calibri"/>
        <family val="2"/>
      </rPr>
      <t>Gaustad: T-bane: 1, trikk: 17 og 18 (Gaustadalléen), og buss 23 og 24
Smestad: T-bane: 2 og 3, og buss 23, 24, 28 og 45
Buss: 23, 24 og 45
Skøyen: Tog, trikk 13 og buss 20, 31, 130 og 140</t>
    </r>
  </si>
  <si>
    <t>Spiserom/toalett:                              Se også vedlegg 4!</t>
  </si>
  <si>
    <t>Toalett: Askerkroken</t>
  </si>
  <si>
    <t>Regulerings- og oppstillingstid:</t>
  </si>
  <si>
    <t>Spesielle forhold:</t>
  </si>
  <si>
    <t>Det tillates oppstillingstid på ett minutt på Skøyen. I rushtidene kan det være framkommelighetsproblemer i Oslo og Akershus. Tilbydere må ta høyde for dette i vognløpsplanleggingen.</t>
  </si>
  <si>
    <t>Røa - Sørkedalen</t>
  </si>
  <si>
    <t>Linje 41 skal i best mulig grad korrespondere med T-banelinje 2 på Røa, for reiser mellom Skansebakken og sentrum.</t>
  </si>
  <si>
    <t>Toalett:  Skansebakken</t>
  </si>
  <si>
    <t>Det tillates oppstillingstid på ett minutt på Røa.</t>
  </si>
  <si>
    <t>Voksen skog - Majorstuen</t>
  </si>
  <si>
    <t xml:space="preserve">Linje 45 har ingen korrespondansekrav, gir mulighet for omstigning på følgende steder:
Voksen skog: Buss 42
Jarbakken: Buss 46
Smestad: T-bane 2 og 3, og buss 23, 24,28 og 40
Majorstuen: T-bane 1, 2, 3, 4 og 5, trikk 11, 12 og 19, og buss 20, 24, 28 og 46
</t>
  </si>
  <si>
    <t>Spiserom og toalett: Majorstuen Toalett: Voksen skog</t>
  </si>
  <si>
    <t xml:space="preserve">I rushtidene kan det være framkommelighetsproblemer i Oslo og Akershus. Tilbydere må ta høyde for dette i vognløpsplanleggingen. </t>
  </si>
  <si>
    <t>Ullerntoppen - Majorstuen</t>
  </si>
  <si>
    <t>Linje 46 skal i størst mulig grad korrespondere med T-banens linje 2 ved Hovseter for reiser mellom Ullerntoppen og sentrum. I tillegg har linje 46 følgende omstigningsmuligheter:
Jarbakken: Buss 45
Vindern: T-bane 1
Majorstuen: T-bane 1, 2, 3, 4 og 5, trikk 11, 12 og 19, samt buss 20, 25, 28 og 46</t>
  </si>
  <si>
    <t>Voksenkollen - Tryvann</t>
  </si>
  <si>
    <t>Linje 48 skal i størst mulig grad korrespondere med T-banens linje 1 ved Voksenkollen. Voksenkollen:
T-bane 1</t>
  </si>
  <si>
    <t>Spiserom og toalett: Tryvann</t>
  </si>
  <si>
    <t>Sandvika - Skøyen</t>
  </si>
  <si>
    <t>Linjen kjøres med buss av type LE klasse 2</t>
  </si>
  <si>
    <t>Linje 130 skal i best mulig grad tilpasses linje 150 (ruteområde 2) ved Stabekk kino for reiser mellom Sandvika og Bekkestua</t>
  </si>
  <si>
    <t>Spiserom: Sandvika  Toalett: Askerkroken</t>
  </si>
  <si>
    <t xml:space="preserve">Avganger som starter i Sandvika skal ha 3 minutter oppstillingstid, som kommer i tillegg til reguleringstiden. </t>
  </si>
  <si>
    <t>I rushtidene kan det være framkommelighetsproblemer i Oslo og Akershus. Tilbydere må ta høyde for dette i vognløpsplanleggingen.</t>
  </si>
  <si>
    <t>130N</t>
  </si>
  <si>
    <t>Sandvika - Nationaltheatret</t>
  </si>
  <si>
    <t>(Nattrafikk i helgene)</t>
  </si>
  <si>
    <t xml:space="preserve">Spiserom: Sandvika </t>
  </si>
  <si>
    <t xml:space="preserve">Avganger som starter ved Holbergs plass og i Sandvika skal ha 2 minutter oppstillingstid, som kommer i tillegg til reguleringstiden. </t>
  </si>
  <si>
    <t>Bekkestua - Skøyen</t>
  </si>
  <si>
    <t>Linje 140 skal korrespondere med øvrige linjer ved Bekkestua og i best mulig grad med T-bane linje 2 på Østerås.</t>
  </si>
  <si>
    <t>Spiserom: Bekkestua Toalett: Askerkroken</t>
  </si>
  <si>
    <t xml:space="preserve">Avganger som starter på Bekkestua skal ha 3 minutter oppstillingstid, som kommer i tillegg til reguleringstiden. </t>
  </si>
  <si>
    <t>I rushtidene kan det være framkommelighetsproblemer i Oslo og Akershus. Tilbydere må ta høyde for dette i vognløpsplanleggingen. Linje 140 skal kobles teknisk med linje 145 på Bekkestua i rushtidene for å skape mulighet for gjennomgående reise Hosle - Fornebu.</t>
  </si>
  <si>
    <t>140E</t>
  </si>
  <si>
    <t>Hosle ekspress</t>
  </si>
  <si>
    <t>Linjen kjøres med buss av type NE klasse 2.</t>
  </si>
  <si>
    <t xml:space="preserve">Avganger som starter ved Nationaltheatret (Vika) skal ha 3 minutter oppstillingstid, som kommer i tillegg til reguleringstiden. </t>
  </si>
  <si>
    <t>140N</t>
  </si>
  <si>
    <t>Bekkestua - Nationaltheatret</t>
  </si>
  <si>
    <t>Spiserom: Bekkestua</t>
  </si>
  <si>
    <t xml:space="preserve">Avganger som starter ved Holbergs plass skal ha 2 minutter og på Bekkestua 3 minutter oppstillingstid, som kommer i tillegg til reguleringstiden. </t>
  </si>
  <si>
    <t>Bekkestua - Fornebu</t>
  </si>
  <si>
    <t>Linje 145 skal korrespondere med øvrige linjer ved Bekkestua.</t>
  </si>
  <si>
    <t>Spiserom: Bekkestua og Fornebu</t>
  </si>
  <si>
    <t>I rushtidene kan det være framkommelighetsproblemer i Oslo og Akershus. Tilbydere må ta høyde for dette i vognløpsplanleggingen.  Linje 145 bør kobles teknisk med linje 140 på Bekkestua i rushtidene for å skape mulighet for gjennomgående reise Hosle - Fornebu.</t>
  </si>
  <si>
    <t>Sandvika - Østerås - Ila</t>
  </si>
  <si>
    <t>Linje 230 skal korrespondere med øvrige linjer ved Bekkestua, T-banens linje 2 ved Østerås for reiser Hosle - sentrum og med T-banens linje 2 ved Eiksmarka for reiser Ila/Fossum - sentrum</t>
  </si>
  <si>
    <t>Spiserom: Bekkestua, Sandvika og Østerås T Toalett: Ila</t>
  </si>
  <si>
    <t xml:space="preserve">Avganger som starter på Bekkestua og i Sandvika skal ha 3 minutter oppstillingstid, som kommer i tillegg til reguleringstiden. </t>
  </si>
  <si>
    <t>NB! Det er natt-trafikk på linje 230 natt til Lørdag og natt til søn- og helligdager.                                                                                Avløsning tillates i reguleringstiden ved Bekkestua terminal på gjenomgående turer i linje 230, men begge sjåførene skal være tilstede i hele reguleringstiden. Avløsning ved Bekkestua terminal bør unngås i tiden 0700-0900 og 1500-1700 Mandag-Fredag.                                                                                                                                                                                                          Linje 230 skal gå teknisk koblet med linje 235 ved Listuveien når linje linje 235 kjøres.</t>
  </si>
  <si>
    <t>Østerås - Listuveien</t>
  </si>
  <si>
    <r>
      <t xml:space="preserve">Ruteopplegget er dimensjonert for buss av type NE i klasse 2.                                                                                                                 </t>
    </r>
    <r>
      <rPr>
        <b/>
        <sz val="10"/>
        <rFont val="Calibri"/>
        <family val="2"/>
      </rPr>
      <t>På linje 235 tillates bussklasse I for utslippsfrie busser, men de skal være utstyrt med setebelter.                                                                 Se også vedlegg 11 som omhandler Hydrogenopsjonen.</t>
    </r>
  </si>
  <si>
    <t>Linje 235 skal korrespondere med T-banens linje 2 ved Østerås for reiser Grini næringspark - sentrum.</t>
  </si>
  <si>
    <t>Toalett:Østerås T</t>
  </si>
  <si>
    <t>Linje 235 skal gå teknisk koblet med linje 230 ved Listuveien.</t>
  </si>
  <si>
    <t>Bilag 1 - Oppsummering</t>
  </si>
  <si>
    <t>Linjenr.</t>
  </si>
  <si>
    <t>Rutekm pr. år</t>
  </si>
  <si>
    <t>Rutetimer pr. år</t>
  </si>
  <si>
    <t>Skansebakken - Røa</t>
  </si>
  <si>
    <t xml:space="preserve">140E </t>
  </si>
  <si>
    <t>Sandvika - Bekkestua - Østerås - Ila</t>
  </si>
  <si>
    <t>Østerås - Grini næringspark - Listuveien</t>
  </si>
  <si>
    <t>Sum ruteområde 1 pr. år (2025):</t>
  </si>
  <si>
    <t>Ruteområde 2 - Lommedalen og Vestre Bærum</t>
  </si>
  <si>
    <t>Mandag med skole</t>
  </si>
  <si>
    <t>Tirsdag med skole</t>
  </si>
  <si>
    <t>Onsdag med skole</t>
  </si>
  <si>
    <t>Torsdag med skole</t>
  </si>
  <si>
    <t>Mandag - Torsdag skolefri</t>
  </si>
  <si>
    <t>Fredag skolefri</t>
  </si>
  <si>
    <t>Mandag - Torsdag sommer</t>
  </si>
  <si>
    <t>Fredag sommer</t>
  </si>
  <si>
    <t>Gullhaug - Nationaltheatret</t>
  </si>
  <si>
    <t>(Natt-trafikk i helgene)</t>
  </si>
  <si>
    <t>Mandag-Torsdag skolefri</t>
  </si>
  <si>
    <t>Mandag-Torsdag sommer</t>
  </si>
  <si>
    <t>Linjen kjøres med buss av type BE klasse 2.</t>
  </si>
  <si>
    <t>Linje 150 skal korrespondere med linje 210 ved Bærums verk og øvrige linjer på Bekkestua.</t>
  </si>
  <si>
    <t xml:space="preserve">Spiserom: Holbergs plass               Toalett: Gullhaug </t>
  </si>
  <si>
    <t>NB! Det er natt-trafikk på linje 150 natt til Lørdag og natt til søn- og helligdager.   I rushtidene kan det være framkommelighetsproblemer i Oslo og Akershus. Tilbydere må ta høyde for dette i vognløpsplanleggingen. Tilbydere må unngå rygging ved Gullhaug snuplass.</t>
  </si>
  <si>
    <t>150E</t>
  </si>
  <si>
    <t>Gullhaug - Nationaltheatret (Vika)</t>
  </si>
  <si>
    <t>Toalett: Gullhaug</t>
  </si>
  <si>
    <t>Tilbydere må unngå rygging ved Gullhaug snuplass.</t>
  </si>
  <si>
    <t>Rykkinn - Nationaltheatret</t>
  </si>
  <si>
    <t>Linje 160 skal i best mulig grad tilpasses T-banens linje 3 på Kolsås for reiser mellom Rykkinn og Oslo.</t>
  </si>
  <si>
    <t>Spiserom: Makedonien Spiserom: Holbergs plass</t>
  </si>
  <si>
    <t>Avganger som starter i Sandvika skal ha 3 minutter oppstillingstid, som kommer i tillegg til reguleringstiden.</t>
  </si>
  <si>
    <t xml:space="preserve">NB! Det er natt-trafikk på linje 160 natt til Lørdag og natt til søn- og helligdager.  I rushtidene kan det være framkommelighetsproblemer i Oslo og Akershus. Tilbydere må ta høyde for dette i vognløpsplanleggingen.                                                                                                                                                                                                                                      Avløsning tillates i reguleringstiden ved Sandvika terminal på gjenomgående turer i linje 160, men begge sjåførene skal være tilstede i hele reguleringstiden. Avløsning tillates ikke i tiden 0600-0900 og 1400-1800 Mandag-Fredag.Linje 160 har endestoppested på Makedonien. Når det starter en ny avgang på Makedonien to minutter etter ankommet buss fra Oslo, skal disse tekninsk kobles. I rushtiden fortsetter buss fra Oslo til Rykkinn senter. </t>
  </si>
  <si>
    <t>160E</t>
  </si>
  <si>
    <t>Rykkinn - Nationaltheatret (Vika)</t>
  </si>
  <si>
    <t>Spiserom og toalett: Makedonien</t>
  </si>
  <si>
    <t>210A</t>
  </si>
  <si>
    <t>Slalomveien/Bykrysset - Sandvika</t>
  </si>
  <si>
    <t>Linje 210A skal korrespondere med linje 150 og 210B ved Bærums verk og tilpasses i best mulig grad til T-banelinje 3 på Kolsås for reiser Bærums verk - Oslo.</t>
  </si>
  <si>
    <t>Spiserom og toalett: Bykrysset og Sandvika</t>
  </si>
  <si>
    <r>
      <rPr>
        <sz val="10"/>
        <color rgb="FF000000"/>
        <rFont val="Calibri"/>
        <family val="2"/>
      </rPr>
      <t>NB! Det er natt-trafikk på linje 210A natt til lørdag og natt til søn- og helligdager.</t>
    </r>
    <r>
      <rPr>
        <b/>
        <sz val="10"/>
        <color rgb="FF000000"/>
        <rFont val="Calibri"/>
        <family val="2"/>
      </rPr>
      <t xml:space="preserve">   </t>
    </r>
    <r>
      <rPr>
        <sz val="10"/>
        <color rgb="FF000000"/>
        <rFont val="Calibri"/>
        <family val="2"/>
      </rPr>
      <t>Det planlegges for etablering av ny snuplass ved Lommedalen skole. Planlagt ferdigstillelse er høsten 2024.</t>
    </r>
  </si>
  <si>
    <t>210B</t>
  </si>
  <si>
    <t>Slalomveien - Sandvika</t>
  </si>
  <si>
    <t>Linje 210B skal korrespondere med linje 150 og 210A ved Bærums verk og tilpasses i best mulig grad til T-banelinje 3 på Kolsås for reiser Bærums verk - Oslo.</t>
  </si>
  <si>
    <t xml:space="preserve">Spiserom og toalett: Sandvika </t>
  </si>
  <si>
    <t>Det planlegges for etablering av ny snuplass ved Lommedalen skole. Planlagt ferdigstilt høsten 2024.</t>
  </si>
  <si>
    <t>215A</t>
  </si>
  <si>
    <t>Kolsås - Vøyenenga - Sandvika</t>
  </si>
  <si>
    <t>Linje 215A korresponderer med Linje 3 på Kolsås.</t>
  </si>
  <si>
    <t>Spiserom: Kolsås og Sandvika</t>
  </si>
  <si>
    <t>215B</t>
  </si>
  <si>
    <t>Kolsås - Rud - Sandvika</t>
  </si>
  <si>
    <t>Sandvika - Bekkestua</t>
  </si>
  <si>
    <t>Linje 220 skal korrespondere med øvrige linjer ved Bekkestua.</t>
  </si>
  <si>
    <t>Spiserom: Bekkestua og Sandvika</t>
  </si>
  <si>
    <t>NB! Det er natt-trafikk på linje 220 natt til lørdag og natt til søn- og helligdager.</t>
  </si>
  <si>
    <t>Skui - Sandvika</t>
  </si>
  <si>
    <t>Spiserom: Sandvika</t>
  </si>
  <si>
    <t>240N</t>
  </si>
  <si>
    <t>Kattås - Sandvika</t>
  </si>
  <si>
    <t>Spiserom: Sandvika Toalett:Kattås</t>
  </si>
  <si>
    <t>Nesøya - Sandvika</t>
  </si>
  <si>
    <t>Linje 265 skal i best mulig grad korrespondere med linje 250 (Ruteområde 3)</t>
  </si>
  <si>
    <t>265E</t>
  </si>
  <si>
    <t>Nesøya - Nationaltheatret (Vika)</t>
  </si>
  <si>
    <t xml:space="preserve">Gullhaug - Nationaltheatret </t>
  </si>
  <si>
    <t xml:space="preserve">Rykkinn - Nationaltheatret </t>
  </si>
  <si>
    <t>Lommedalen/Bykrysset - Sandvika</t>
  </si>
  <si>
    <t>Lommedalen - Sandvika</t>
  </si>
  <si>
    <t>Sollihøgda - Skui - Sandvika</t>
  </si>
  <si>
    <t>Sollihøgda - Skui - Tanum - Sandvika</t>
  </si>
  <si>
    <t>Kattås - Staver - Sandvika</t>
  </si>
  <si>
    <t xml:space="preserve">265E </t>
  </si>
  <si>
    <t>Sum ruteområde 2.1 pr. år (2025):</t>
  </si>
  <si>
    <t>02.01-01.03
Åpningstidene er lengerer i helga i januar og 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</si>
</sst>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[hh]:mm"/>
    <numFmt numFmtId="167" formatCode="#,##0.000"/>
    <numFmt numFmtId="168" formatCode="dddd/dd/mm/yyyy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2" fillId="0" borderId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7" fillId="3" borderId="0" xfId="0" applyFont="1" applyFill="1" applyAlignment="1">
      <alignment horizontal="right"/>
    </xf>
    <xf numFmtId="0" fontId="5" fillId="3" borderId="0" xfId="0" applyFont="1" applyFill="1"/>
    <xf numFmtId="0" fontId="10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167" fontId="5" fillId="2" borderId="4" xfId="0" applyNumberFormat="1" applyFont="1" applyFill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3" fontId="7" fillId="5" borderId="9" xfId="0" applyNumberFormat="1" applyFont="1" applyFill="1" applyBorder="1" applyAlignment="1">
      <alignment horizontal="right"/>
    </xf>
    <xf numFmtId="167" fontId="7" fillId="0" borderId="9" xfId="0" applyNumberFormat="1" applyFont="1" applyBorder="1" applyAlignment="1">
      <alignment horizontal="right"/>
    </xf>
    <xf numFmtId="166" fontId="7" fillId="5" borderId="9" xfId="0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7" fillId="4" borderId="5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5" fillId="0" borderId="0" xfId="0" applyNumberFormat="1" applyFont="1"/>
    <xf numFmtId="0" fontId="5" fillId="0" borderId="0" xfId="0" applyFont="1" applyAlignment="1">
      <alignment vertical="top"/>
    </xf>
    <xf numFmtId="167" fontId="5" fillId="7" borderId="4" xfId="0" applyNumberFormat="1" applyFont="1" applyFill="1" applyBorder="1" applyAlignment="1">
      <alignment horizontal="right"/>
    </xf>
    <xf numFmtId="2" fontId="5" fillId="7" borderId="4" xfId="0" applyNumberFormat="1" applyFont="1" applyFill="1" applyBorder="1" applyAlignment="1">
      <alignment horizontal="right"/>
    </xf>
    <xf numFmtId="167" fontId="5" fillId="8" borderId="4" xfId="0" applyNumberFormat="1" applyFont="1" applyFill="1" applyBorder="1" applyAlignment="1">
      <alignment horizontal="right"/>
    </xf>
    <xf numFmtId="2" fontId="5" fillId="8" borderId="4" xfId="0" applyNumberFormat="1" applyFont="1" applyFill="1" applyBorder="1" applyAlignment="1">
      <alignment horizontal="right"/>
    </xf>
    <xf numFmtId="0" fontId="7" fillId="0" borderId="0" xfId="0" applyFont="1"/>
    <xf numFmtId="0" fontId="5" fillId="3" borderId="0" xfId="0" applyFont="1" applyFill="1" applyAlignment="1">
      <alignment horizontal="left"/>
    </xf>
    <xf numFmtId="0" fontId="7" fillId="3" borderId="4" xfId="0" applyFont="1" applyFill="1" applyBorder="1"/>
    <xf numFmtId="0" fontId="7" fillId="0" borderId="4" xfId="0" applyFont="1" applyBorder="1"/>
    <xf numFmtId="0" fontId="5" fillId="3" borderId="4" xfId="0" applyFont="1" applyFill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18" xfId="0" applyFont="1" applyBorder="1"/>
    <xf numFmtId="167" fontId="5" fillId="0" borderId="4" xfId="0" applyNumberFormat="1" applyFont="1" applyBorder="1"/>
    <xf numFmtId="167" fontId="5" fillId="0" borderId="0" xfId="0" applyNumberFormat="1" applyFont="1"/>
    <xf numFmtId="0" fontId="7" fillId="3" borderId="7" xfId="0" applyFont="1" applyFill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167" fontId="7" fillId="0" borderId="4" xfId="0" applyNumberFormat="1" applyFont="1" applyBorder="1"/>
    <xf numFmtId="2" fontId="5" fillId="0" borderId="4" xfId="0" applyNumberFormat="1" applyFont="1" applyBorder="1"/>
    <xf numFmtId="2" fontId="7" fillId="0" borderId="4" xfId="0" applyNumberFormat="1" applyFont="1" applyBorder="1"/>
    <xf numFmtId="168" fontId="0" fillId="0" borderId="0" xfId="0" applyNumberFormat="1"/>
    <xf numFmtId="0" fontId="2" fillId="0" borderId="0" xfId="0" applyFont="1"/>
    <xf numFmtId="16" fontId="0" fillId="0" borderId="0" xfId="0" applyNumberFormat="1"/>
    <xf numFmtId="0" fontId="11" fillId="0" borderId="0" xfId="0" applyFont="1"/>
    <xf numFmtId="0" fontId="12" fillId="2" borderId="1" xfId="0" applyFont="1" applyFill="1" applyBorder="1" applyAlignment="1">
      <alignment horizontal="center"/>
    </xf>
    <xf numFmtId="20" fontId="5" fillId="0" borderId="0" xfId="0" applyNumberFormat="1" applyFont="1"/>
    <xf numFmtId="4" fontId="5" fillId="2" borderId="4" xfId="0" applyNumberFormat="1" applyFont="1" applyFill="1" applyBorder="1" applyAlignment="1">
      <alignment horizontal="right"/>
    </xf>
    <xf numFmtId="0" fontId="5" fillId="0" borderId="17" xfId="0" applyFont="1" applyBorder="1"/>
    <xf numFmtId="4" fontId="5" fillId="0" borderId="4" xfId="0" applyNumberFormat="1" applyFont="1" applyBorder="1"/>
    <xf numFmtId="10" fontId="5" fillId="0" borderId="0" xfId="0" applyNumberFormat="1" applyFont="1"/>
    <xf numFmtId="1" fontId="5" fillId="0" borderId="0" xfId="0" applyNumberFormat="1" applyFont="1"/>
    <xf numFmtId="14" fontId="10" fillId="0" borderId="0" xfId="0" quotePrefix="1" applyNumberFormat="1" applyFont="1" applyAlignment="1">
      <alignment horizontal="left"/>
    </xf>
    <xf numFmtId="46" fontId="5" fillId="0" borderId="0" xfId="0" applyNumberFormat="1" applyFont="1"/>
    <xf numFmtId="0" fontId="1" fillId="0" borderId="0" xfId="6" applyAlignment="1">
      <alignment horizontal="left"/>
    </xf>
    <xf numFmtId="0" fontId="1" fillId="0" borderId="20" xfId="6" applyBorder="1" applyAlignment="1">
      <alignment horizontal="left"/>
    </xf>
    <xf numFmtId="0" fontId="1" fillId="0" borderId="0" xfId="6"/>
    <xf numFmtId="0" fontId="7" fillId="4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9" borderId="0" xfId="0" applyFont="1" applyFill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67" fontId="5" fillId="10" borderId="4" xfId="0" applyNumberFormat="1" applyFont="1" applyFill="1" applyBorder="1" applyAlignment="1">
      <alignment horizontal="right"/>
    </xf>
    <xf numFmtId="43" fontId="5" fillId="0" borderId="4" xfId="7" applyFont="1" applyBorder="1"/>
    <xf numFmtId="43" fontId="5" fillId="0" borderId="0" xfId="7" applyFont="1"/>
    <xf numFmtId="43" fontId="7" fillId="0" borderId="4" xfId="7" applyFont="1" applyBorder="1"/>
    <xf numFmtId="167" fontId="13" fillId="2" borderId="4" xfId="0" applyNumberFormat="1" applyFont="1" applyFill="1" applyBorder="1" applyAlignment="1">
      <alignment horizontal="right"/>
    </xf>
    <xf numFmtId="2" fontId="13" fillId="2" borderId="4" xfId="0" applyNumberFormat="1" applyFont="1" applyFill="1" applyBorder="1" applyAlignment="1">
      <alignment horizontal="right"/>
    </xf>
    <xf numFmtId="20" fontId="18" fillId="0" borderId="0" xfId="0" applyNumberFormat="1" applyFont="1" applyAlignment="1">
      <alignment horizontal="center" vertical="center" wrapText="1"/>
    </xf>
    <xf numFmtId="20" fontId="18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6" borderId="5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4" fillId="0" borderId="0" xfId="0" applyFont="1" applyAlignment="1">
      <alignment horizontal="left" indent="2"/>
    </xf>
    <xf numFmtId="0" fontId="10" fillId="0" borderId="1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7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</cellXfs>
  <cellStyles count="8">
    <cellStyle name="Comma [0]" xfId="1" xr:uid="{00000000-0005-0000-0000-000000000000}"/>
    <cellStyle name="Currency [0]" xfId="2" xr:uid="{00000000-0005-0000-0000-000001000000}"/>
    <cellStyle name="Komma" xfId="7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AE2984B3-C439-4886-BFE6-192564C1A4F4}"/>
    <cellStyle name="Standard_Køreplanliste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1</xdr:row>
      <xdr:rowOff>19050</xdr:rowOff>
    </xdr:from>
    <xdr:to>
      <xdr:col>23</xdr:col>
      <xdr:colOff>677518</xdr:colOff>
      <xdr:row>63</xdr:row>
      <xdr:rowOff>49030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D2EF2BB-EA6F-441E-B37A-7836F3BB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0225" y="180975"/>
          <a:ext cx="8907118" cy="1006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6"/>
  <sheetViews>
    <sheetView topLeftCell="A58" workbookViewId="0">
      <selection activeCell="F364" sqref="F364:F365"/>
    </sheetView>
  </sheetViews>
  <sheetFormatPr baseColWidth="10" defaultColWidth="11.42578125" defaultRowHeight="12.75"/>
  <cols>
    <col min="2" max="2" width="17.42578125" style="66" bestFit="1" customWidth="1"/>
    <col min="5" max="5" width="14.140625" bestFit="1" customWidth="1"/>
    <col min="7" max="7" width="4.5703125" customWidth="1"/>
  </cols>
  <sheetData>
    <row r="1" spans="1:11">
      <c r="A1" t="s">
        <v>0</v>
      </c>
      <c r="B1" s="66" t="s">
        <v>1</v>
      </c>
      <c r="C1" t="s">
        <v>2</v>
      </c>
      <c r="D1" t="s">
        <v>3</v>
      </c>
      <c r="E1" t="s">
        <v>4</v>
      </c>
      <c r="F1" t="s">
        <v>5</v>
      </c>
    </row>
    <row r="2" spans="1:11">
      <c r="A2">
        <f>WEEKNUM(B2,21)</f>
        <v>1</v>
      </c>
      <c r="B2" s="66">
        <v>45658</v>
      </c>
      <c r="C2" t="s">
        <v>6</v>
      </c>
      <c r="D2" s="85" t="s">
        <v>7</v>
      </c>
      <c r="E2" s="67" t="s">
        <v>8</v>
      </c>
      <c r="F2" t="s">
        <v>9</v>
      </c>
      <c r="H2" s="69" t="s">
        <v>10</v>
      </c>
      <c r="I2" s="69" t="s">
        <v>11</v>
      </c>
      <c r="J2" s="69" t="s">
        <v>12</v>
      </c>
      <c r="K2" s="69" t="s">
        <v>13</v>
      </c>
    </row>
    <row r="3" spans="1:11">
      <c r="A3">
        <f t="shared" ref="A3:A66" si="0">WEEKNUM(B3,21)</f>
        <v>1</v>
      </c>
      <c r="B3" s="66">
        <v>45659</v>
      </c>
      <c r="C3" t="s">
        <v>14</v>
      </c>
      <c r="D3" s="67" t="s">
        <v>15</v>
      </c>
      <c r="F3" t="s">
        <v>9</v>
      </c>
      <c r="H3" s="67" t="s">
        <v>6</v>
      </c>
      <c r="I3" s="67" t="s">
        <v>16</v>
      </c>
      <c r="J3">
        <f t="shared" ref="J3:J9" si="1">COUNTIFS(C:C,H3,D:D,I3)</f>
        <v>37</v>
      </c>
    </row>
    <row r="4" spans="1:11">
      <c r="A4">
        <f t="shared" si="0"/>
        <v>1</v>
      </c>
      <c r="B4" s="66">
        <v>45660</v>
      </c>
      <c r="C4" t="s">
        <v>6</v>
      </c>
      <c r="D4" s="67" t="s">
        <v>17</v>
      </c>
      <c r="F4" t="s">
        <v>9</v>
      </c>
      <c r="H4" s="67" t="s">
        <v>6</v>
      </c>
      <c r="I4" s="67" t="s">
        <v>18</v>
      </c>
      <c r="J4">
        <f t="shared" si="1"/>
        <v>39</v>
      </c>
    </row>
    <row r="5" spans="1:11">
      <c r="A5">
        <f t="shared" si="0"/>
        <v>1</v>
      </c>
      <c r="B5" s="66">
        <v>45661</v>
      </c>
      <c r="C5" t="s">
        <v>6</v>
      </c>
      <c r="D5" s="67" t="s">
        <v>19</v>
      </c>
      <c r="F5" t="s">
        <v>9</v>
      </c>
      <c r="H5" s="67" t="s">
        <v>6</v>
      </c>
      <c r="I5" s="67" t="s">
        <v>20</v>
      </c>
      <c r="J5">
        <f t="shared" si="1"/>
        <v>39</v>
      </c>
    </row>
    <row r="6" spans="1:11">
      <c r="A6">
        <f t="shared" si="0"/>
        <v>1</v>
      </c>
      <c r="B6" s="66">
        <v>45662</v>
      </c>
      <c r="C6" t="s">
        <v>6</v>
      </c>
      <c r="D6" s="85" t="s">
        <v>7</v>
      </c>
      <c r="F6" t="s">
        <v>9</v>
      </c>
      <c r="H6" s="67" t="s">
        <v>6</v>
      </c>
      <c r="I6" s="67" t="s">
        <v>21</v>
      </c>
      <c r="J6">
        <f t="shared" si="1"/>
        <v>37</v>
      </c>
    </row>
    <row r="7" spans="1:11">
      <c r="A7">
        <f t="shared" si="0"/>
        <v>2</v>
      </c>
      <c r="B7" s="66">
        <v>45663</v>
      </c>
      <c r="C7" t="s">
        <v>6</v>
      </c>
      <c r="D7" s="67" t="s">
        <v>22</v>
      </c>
      <c r="F7" t="s">
        <v>9</v>
      </c>
      <c r="H7" s="67" t="s">
        <v>6</v>
      </c>
      <c r="I7" s="67" t="s">
        <v>23</v>
      </c>
      <c r="J7">
        <f t="shared" si="1"/>
        <v>40</v>
      </c>
      <c r="K7">
        <f>SUM(J3:J7)</f>
        <v>192</v>
      </c>
    </row>
    <row r="8" spans="1:11">
      <c r="A8">
        <f t="shared" si="0"/>
        <v>2</v>
      </c>
      <c r="B8" s="66">
        <v>45664</v>
      </c>
      <c r="C8" t="s">
        <v>6</v>
      </c>
      <c r="D8" s="67" t="s">
        <v>24</v>
      </c>
      <c r="F8" t="s">
        <v>9</v>
      </c>
      <c r="H8" s="67" t="s">
        <v>6</v>
      </c>
      <c r="I8" s="67" t="s">
        <v>25</v>
      </c>
      <c r="J8">
        <f t="shared" si="1"/>
        <v>54</v>
      </c>
      <c r="K8">
        <f>SUM(J8)</f>
        <v>54</v>
      </c>
    </row>
    <row r="9" spans="1:11">
      <c r="A9">
        <f t="shared" si="0"/>
        <v>2</v>
      </c>
      <c r="B9" s="66">
        <v>45665</v>
      </c>
      <c r="C9" t="s">
        <v>6</v>
      </c>
      <c r="D9" s="67" t="s">
        <v>26</v>
      </c>
      <c r="F9" t="s">
        <v>9</v>
      </c>
      <c r="H9" s="67" t="s">
        <v>6</v>
      </c>
      <c r="I9" s="67" t="s">
        <v>27</v>
      </c>
      <c r="J9">
        <f t="shared" si="1"/>
        <v>61</v>
      </c>
      <c r="K9">
        <f>SUM(J9)</f>
        <v>61</v>
      </c>
    </row>
    <row r="10" spans="1:11">
      <c r="A10">
        <f t="shared" si="0"/>
        <v>2</v>
      </c>
      <c r="B10" s="66">
        <v>45666</v>
      </c>
      <c r="C10" t="s">
        <v>6</v>
      </c>
      <c r="D10" s="67" t="s">
        <v>15</v>
      </c>
      <c r="F10" t="s">
        <v>9</v>
      </c>
      <c r="H10" s="67"/>
      <c r="I10" s="67"/>
      <c r="J10">
        <f>SUM(J3:J9)</f>
        <v>307</v>
      </c>
    </row>
    <row r="11" spans="1:11">
      <c r="A11">
        <f t="shared" si="0"/>
        <v>2</v>
      </c>
      <c r="B11" s="66">
        <v>45667</v>
      </c>
      <c r="C11" t="s">
        <v>6</v>
      </c>
      <c r="D11" s="67" t="s">
        <v>17</v>
      </c>
      <c r="F11" t="s">
        <v>9</v>
      </c>
      <c r="H11" s="67" t="s">
        <v>14</v>
      </c>
      <c r="I11" s="67" t="s">
        <v>16</v>
      </c>
      <c r="J11">
        <f t="shared" ref="J11:J17" si="2">COUNTIFS(C:C,H11,D:D,I11)</f>
        <v>6</v>
      </c>
    </row>
    <row r="12" spans="1:11">
      <c r="A12">
        <f t="shared" si="0"/>
        <v>2</v>
      </c>
      <c r="B12" s="66">
        <v>45668</v>
      </c>
      <c r="C12" t="s">
        <v>6</v>
      </c>
      <c r="D12" s="67" t="s">
        <v>19</v>
      </c>
      <c r="F12" t="s">
        <v>9</v>
      </c>
      <c r="H12" s="67" t="s">
        <v>14</v>
      </c>
      <c r="I12" s="67" t="s">
        <v>18</v>
      </c>
      <c r="J12">
        <f t="shared" si="2"/>
        <v>6</v>
      </c>
    </row>
    <row r="13" spans="1:11">
      <c r="A13">
        <f t="shared" si="0"/>
        <v>2</v>
      </c>
      <c r="B13" s="66">
        <v>45669</v>
      </c>
      <c r="C13" t="s">
        <v>6</v>
      </c>
      <c r="D13" s="85" t="s">
        <v>7</v>
      </c>
      <c r="F13" t="s">
        <v>9</v>
      </c>
      <c r="H13" s="67" t="s">
        <v>14</v>
      </c>
      <c r="I13" s="67" t="s">
        <v>20</v>
      </c>
      <c r="J13">
        <f t="shared" si="2"/>
        <v>5</v>
      </c>
    </row>
    <row r="14" spans="1:11">
      <c r="A14">
        <f t="shared" si="0"/>
        <v>3</v>
      </c>
      <c r="B14" s="66">
        <v>45670</v>
      </c>
      <c r="C14" t="s">
        <v>6</v>
      </c>
      <c r="D14" s="67" t="s">
        <v>22</v>
      </c>
      <c r="F14" t="s">
        <v>9</v>
      </c>
      <c r="H14" s="67" t="s">
        <v>14</v>
      </c>
      <c r="I14" s="67" t="s">
        <v>21</v>
      </c>
      <c r="J14">
        <f t="shared" si="2"/>
        <v>6</v>
      </c>
    </row>
    <row r="15" spans="1:11">
      <c r="A15">
        <f t="shared" si="0"/>
        <v>3</v>
      </c>
      <c r="B15" s="66">
        <v>45671</v>
      </c>
      <c r="C15" t="s">
        <v>6</v>
      </c>
      <c r="D15" s="67" t="s">
        <v>24</v>
      </c>
      <c r="F15" t="s">
        <v>9</v>
      </c>
      <c r="H15" s="67" t="s">
        <v>14</v>
      </c>
      <c r="I15" s="67" t="s">
        <v>23</v>
      </c>
      <c r="J15">
        <f t="shared" si="2"/>
        <v>5</v>
      </c>
    </row>
    <row r="16" spans="1:11">
      <c r="A16">
        <f t="shared" si="0"/>
        <v>3</v>
      </c>
      <c r="B16" s="66">
        <v>45672</v>
      </c>
      <c r="C16" t="s">
        <v>6</v>
      </c>
      <c r="D16" s="67" t="s">
        <v>26</v>
      </c>
      <c r="F16" t="s">
        <v>9</v>
      </c>
      <c r="H16" s="67" t="s">
        <v>14</v>
      </c>
      <c r="I16" s="67" t="s">
        <v>25</v>
      </c>
      <c r="J16">
        <f t="shared" si="2"/>
        <v>0</v>
      </c>
    </row>
    <row r="17" spans="1:12">
      <c r="A17">
        <f t="shared" si="0"/>
        <v>3</v>
      </c>
      <c r="B17" s="66">
        <v>45673</v>
      </c>
      <c r="C17" t="s">
        <v>6</v>
      </c>
      <c r="D17" s="67" t="s">
        <v>15</v>
      </c>
      <c r="F17" t="s">
        <v>9</v>
      </c>
      <c r="H17" s="67" t="s">
        <v>14</v>
      </c>
      <c r="I17" s="67" t="s">
        <v>27</v>
      </c>
      <c r="J17">
        <f t="shared" si="2"/>
        <v>0</v>
      </c>
    </row>
    <row r="18" spans="1:12">
      <c r="A18">
        <f t="shared" si="0"/>
        <v>3</v>
      </c>
      <c r="B18" s="66">
        <v>45674</v>
      </c>
      <c r="C18" t="s">
        <v>6</v>
      </c>
      <c r="D18" s="67" t="s">
        <v>17</v>
      </c>
      <c r="F18" t="s">
        <v>9</v>
      </c>
      <c r="J18">
        <f>SUM(J11:J17)</f>
        <v>28</v>
      </c>
      <c r="K18">
        <f>SUM(J18)</f>
        <v>28</v>
      </c>
    </row>
    <row r="19" spans="1:12">
      <c r="A19">
        <f t="shared" si="0"/>
        <v>3</v>
      </c>
      <c r="B19" s="66">
        <v>45675</v>
      </c>
      <c r="C19" t="s">
        <v>6</v>
      </c>
      <c r="D19" s="67" t="s">
        <v>19</v>
      </c>
      <c r="F19" t="s">
        <v>9</v>
      </c>
      <c r="H19" s="67" t="s">
        <v>28</v>
      </c>
      <c r="I19" s="67" t="s">
        <v>16</v>
      </c>
      <c r="J19">
        <f t="shared" ref="J19:J25" si="3">COUNTIFS(C:C,H19,D:D,I19)</f>
        <v>7</v>
      </c>
    </row>
    <row r="20" spans="1:12">
      <c r="A20">
        <f t="shared" si="0"/>
        <v>3</v>
      </c>
      <c r="B20" s="66">
        <v>45676</v>
      </c>
      <c r="C20" t="s">
        <v>6</v>
      </c>
      <c r="D20" s="85" t="s">
        <v>7</v>
      </c>
      <c r="F20" t="s">
        <v>9</v>
      </c>
      <c r="H20" s="67" t="s">
        <v>28</v>
      </c>
      <c r="I20" s="67" t="s">
        <v>18</v>
      </c>
      <c r="J20">
        <f t="shared" si="3"/>
        <v>7</v>
      </c>
    </row>
    <row r="21" spans="1:12">
      <c r="A21">
        <f t="shared" si="0"/>
        <v>4</v>
      </c>
      <c r="B21" s="66">
        <v>45677</v>
      </c>
      <c r="C21" t="s">
        <v>6</v>
      </c>
      <c r="D21" s="67" t="s">
        <v>22</v>
      </c>
      <c r="F21" t="s">
        <v>9</v>
      </c>
      <c r="H21" s="67" t="s">
        <v>28</v>
      </c>
      <c r="I21" s="67" t="s">
        <v>20</v>
      </c>
      <c r="J21">
        <f t="shared" si="3"/>
        <v>6</v>
      </c>
    </row>
    <row r="22" spans="1:12">
      <c r="A22">
        <f t="shared" si="0"/>
        <v>4</v>
      </c>
      <c r="B22" s="66">
        <v>45678</v>
      </c>
      <c r="C22" t="s">
        <v>6</v>
      </c>
      <c r="D22" s="67" t="s">
        <v>24</v>
      </c>
      <c r="F22" t="s">
        <v>9</v>
      </c>
      <c r="H22" s="67" t="s">
        <v>28</v>
      </c>
      <c r="I22" s="67" t="s">
        <v>21</v>
      </c>
      <c r="J22">
        <f t="shared" si="3"/>
        <v>5</v>
      </c>
    </row>
    <row r="23" spans="1:12">
      <c r="A23">
        <f t="shared" si="0"/>
        <v>4</v>
      </c>
      <c r="B23" s="66">
        <v>45679</v>
      </c>
      <c r="C23" t="s">
        <v>6</v>
      </c>
      <c r="D23" s="67" t="s">
        <v>26</v>
      </c>
      <c r="F23" t="s">
        <v>9</v>
      </c>
      <c r="H23" s="67" t="s">
        <v>28</v>
      </c>
      <c r="I23" s="67" t="s">
        <v>23</v>
      </c>
      <c r="J23">
        <f t="shared" si="3"/>
        <v>5</v>
      </c>
    </row>
    <row r="24" spans="1:12">
      <c r="A24">
        <f t="shared" si="0"/>
        <v>4</v>
      </c>
      <c r="B24" s="66">
        <v>45680</v>
      </c>
      <c r="C24" t="s">
        <v>6</v>
      </c>
      <c r="D24" s="67" t="s">
        <v>15</v>
      </c>
      <c r="F24" t="s">
        <v>9</v>
      </c>
      <c r="H24" s="67" t="s">
        <v>28</v>
      </c>
      <c r="I24" s="67" t="s">
        <v>25</v>
      </c>
      <c r="J24">
        <f t="shared" si="3"/>
        <v>0</v>
      </c>
    </row>
    <row r="25" spans="1:12">
      <c r="A25">
        <f t="shared" si="0"/>
        <v>4</v>
      </c>
      <c r="B25" s="66">
        <v>45681</v>
      </c>
      <c r="C25" t="s">
        <v>6</v>
      </c>
      <c r="D25" s="67" t="s">
        <v>17</v>
      </c>
      <c r="F25" t="s">
        <v>9</v>
      </c>
      <c r="H25" s="67" t="s">
        <v>28</v>
      </c>
      <c r="I25" s="67" t="s">
        <v>27</v>
      </c>
      <c r="J25">
        <f t="shared" si="3"/>
        <v>0</v>
      </c>
    </row>
    <row r="26" spans="1:12">
      <c r="A26">
        <f t="shared" si="0"/>
        <v>4</v>
      </c>
      <c r="B26" s="66">
        <v>45682</v>
      </c>
      <c r="C26" t="s">
        <v>6</v>
      </c>
      <c r="D26" s="67" t="s">
        <v>19</v>
      </c>
      <c r="F26" t="s">
        <v>9</v>
      </c>
      <c r="J26">
        <f>SUM(J19:J25)</f>
        <v>30</v>
      </c>
      <c r="K26">
        <f>SUM(J26)</f>
        <v>30</v>
      </c>
    </row>
    <row r="27" spans="1:12">
      <c r="A27">
        <f t="shared" si="0"/>
        <v>4</v>
      </c>
      <c r="B27" s="66">
        <v>45683</v>
      </c>
      <c r="C27" t="s">
        <v>6</v>
      </c>
      <c r="D27" s="85" t="s">
        <v>7</v>
      </c>
      <c r="F27" t="s">
        <v>9</v>
      </c>
    </row>
    <row r="28" spans="1:12">
      <c r="A28">
        <f t="shared" si="0"/>
        <v>5</v>
      </c>
      <c r="B28" s="66">
        <v>45684</v>
      </c>
      <c r="C28" t="s">
        <v>6</v>
      </c>
      <c r="D28" s="67" t="s">
        <v>22</v>
      </c>
      <c r="F28" t="s">
        <v>9</v>
      </c>
      <c r="K28">
        <f>SUM(K3:K26)</f>
        <v>365</v>
      </c>
      <c r="L28" s="67" t="s">
        <v>29</v>
      </c>
    </row>
    <row r="29" spans="1:12">
      <c r="A29">
        <f t="shared" si="0"/>
        <v>5</v>
      </c>
      <c r="B29" s="66">
        <v>45685</v>
      </c>
      <c r="C29" t="s">
        <v>6</v>
      </c>
      <c r="D29" s="67" t="s">
        <v>24</v>
      </c>
      <c r="F29" t="s">
        <v>9</v>
      </c>
    </row>
    <row r="30" spans="1:12">
      <c r="A30">
        <f t="shared" si="0"/>
        <v>5</v>
      </c>
      <c r="B30" s="66">
        <v>45686</v>
      </c>
      <c r="C30" t="s">
        <v>6</v>
      </c>
      <c r="D30" s="67" t="s">
        <v>26</v>
      </c>
      <c r="F30" t="s">
        <v>9</v>
      </c>
    </row>
    <row r="31" spans="1:12">
      <c r="A31">
        <f t="shared" si="0"/>
        <v>5</v>
      </c>
      <c r="B31" s="66">
        <v>45687</v>
      </c>
      <c r="C31" t="s">
        <v>6</v>
      </c>
      <c r="D31" s="67" t="s">
        <v>15</v>
      </c>
      <c r="F31" t="s">
        <v>9</v>
      </c>
    </row>
    <row r="32" spans="1:12">
      <c r="A32">
        <f t="shared" si="0"/>
        <v>5</v>
      </c>
      <c r="B32" s="66">
        <v>45688</v>
      </c>
      <c r="C32" t="s">
        <v>6</v>
      </c>
      <c r="D32" s="67" t="s">
        <v>17</v>
      </c>
      <c r="F32" t="s">
        <v>9</v>
      </c>
    </row>
    <row r="33" spans="1:6">
      <c r="A33">
        <f t="shared" si="0"/>
        <v>5</v>
      </c>
      <c r="B33" s="66">
        <v>45689</v>
      </c>
      <c r="C33" t="s">
        <v>6</v>
      </c>
      <c r="D33" s="67" t="s">
        <v>19</v>
      </c>
      <c r="F33" t="s">
        <v>9</v>
      </c>
    </row>
    <row r="34" spans="1:6">
      <c r="A34">
        <f t="shared" si="0"/>
        <v>5</v>
      </c>
      <c r="B34" s="66">
        <v>45690</v>
      </c>
      <c r="C34" t="s">
        <v>6</v>
      </c>
      <c r="D34" s="85" t="s">
        <v>7</v>
      </c>
      <c r="F34" t="s">
        <v>9</v>
      </c>
    </row>
    <row r="35" spans="1:6">
      <c r="A35">
        <f t="shared" si="0"/>
        <v>6</v>
      </c>
      <c r="B35" s="66">
        <v>45691</v>
      </c>
      <c r="C35" t="s">
        <v>6</v>
      </c>
      <c r="D35" s="67" t="s">
        <v>22</v>
      </c>
      <c r="F35" t="s">
        <v>9</v>
      </c>
    </row>
    <row r="36" spans="1:6">
      <c r="A36">
        <f t="shared" si="0"/>
        <v>6</v>
      </c>
      <c r="B36" s="66">
        <v>45692</v>
      </c>
      <c r="C36" t="s">
        <v>6</v>
      </c>
      <c r="D36" s="67" t="s">
        <v>24</v>
      </c>
      <c r="F36" t="s">
        <v>9</v>
      </c>
    </row>
    <row r="37" spans="1:6">
      <c r="A37">
        <f t="shared" si="0"/>
        <v>6</v>
      </c>
      <c r="B37" s="66">
        <v>45693</v>
      </c>
      <c r="C37" t="s">
        <v>6</v>
      </c>
      <c r="D37" s="67" t="s">
        <v>26</v>
      </c>
      <c r="F37" t="s">
        <v>9</v>
      </c>
    </row>
    <row r="38" spans="1:6">
      <c r="A38">
        <f t="shared" si="0"/>
        <v>6</v>
      </c>
      <c r="B38" s="66">
        <v>45694</v>
      </c>
      <c r="C38" t="s">
        <v>6</v>
      </c>
      <c r="D38" s="67" t="s">
        <v>15</v>
      </c>
      <c r="F38" t="s">
        <v>9</v>
      </c>
    </row>
    <row r="39" spans="1:6">
      <c r="A39">
        <f t="shared" si="0"/>
        <v>6</v>
      </c>
      <c r="B39" s="66">
        <v>45695</v>
      </c>
      <c r="C39" t="s">
        <v>6</v>
      </c>
      <c r="D39" s="67" t="s">
        <v>17</v>
      </c>
      <c r="F39" t="s">
        <v>9</v>
      </c>
    </row>
    <row r="40" spans="1:6">
      <c r="A40">
        <f t="shared" si="0"/>
        <v>6</v>
      </c>
      <c r="B40" s="66">
        <v>45696</v>
      </c>
      <c r="C40" t="s">
        <v>6</v>
      </c>
      <c r="D40" s="67" t="s">
        <v>19</v>
      </c>
      <c r="F40" t="s">
        <v>9</v>
      </c>
    </row>
    <row r="41" spans="1:6">
      <c r="A41">
        <f t="shared" si="0"/>
        <v>6</v>
      </c>
      <c r="B41" s="66">
        <v>45697</v>
      </c>
      <c r="C41" t="s">
        <v>6</v>
      </c>
      <c r="D41" s="85" t="s">
        <v>7</v>
      </c>
      <c r="F41" t="s">
        <v>9</v>
      </c>
    </row>
    <row r="42" spans="1:6">
      <c r="A42">
        <f t="shared" si="0"/>
        <v>7</v>
      </c>
      <c r="B42" s="66">
        <v>45698</v>
      </c>
      <c r="C42" t="s">
        <v>6</v>
      </c>
      <c r="D42" s="67" t="s">
        <v>22</v>
      </c>
      <c r="F42" t="s">
        <v>9</v>
      </c>
    </row>
    <row r="43" spans="1:6">
      <c r="A43">
        <f t="shared" si="0"/>
        <v>7</v>
      </c>
      <c r="B43" s="66">
        <v>45699</v>
      </c>
      <c r="C43" t="s">
        <v>6</v>
      </c>
      <c r="D43" s="67" t="s">
        <v>24</v>
      </c>
      <c r="F43" t="s">
        <v>9</v>
      </c>
    </row>
    <row r="44" spans="1:6">
      <c r="A44">
        <f t="shared" si="0"/>
        <v>7</v>
      </c>
      <c r="B44" s="66">
        <v>45700</v>
      </c>
      <c r="C44" t="s">
        <v>6</v>
      </c>
      <c r="D44" s="67" t="s">
        <v>26</v>
      </c>
      <c r="F44" t="s">
        <v>9</v>
      </c>
    </row>
    <row r="45" spans="1:6">
      <c r="A45">
        <f t="shared" si="0"/>
        <v>7</v>
      </c>
      <c r="B45" s="66">
        <v>45701</v>
      </c>
      <c r="C45" t="s">
        <v>6</v>
      </c>
      <c r="D45" s="67" t="s">
        <v>15</v>
      </c>
      <c r="F45" t="s">
        <v>9</v>
      </c>
    </row>
    <row r="46" spans="1:6">
      <c r="A46">
        <f t="shared" si="0"/>
        <v>7</v>
      </c>
      <c r="B46" s="66">
        <v>45702</v>
      </c>
      <c r="C46" t="s">
        <v>6</v>
      </c>
      <c r="D46" s="67" t="s">
        <v>17</v>
      </c>
      <c r="F46" t="s">
        <v>9</v>
      </c>
    </row>
    <row r="47" spans="1:6">
      <c r="A47">
        <f t="shared" si="0"/>
        <v>7</v>
      </c>
      <c r="B47" s="66">
        <v>45703</v>
      </c>
      <c r="C47" t="s">
        <v>6</v>
      </c>
      <c r="D47" s="67" t="s">
        <v>19</v>
      </c>
      <c r="F47" t="s">
        <v>9</v>
      </c>
    </row>
    <row r="48" spans="1:6">
      <c r="A48">
        <f t="shared" si="0"/>
        <v>7</v>
      </c>
      <c r="B48" s="66">
        <v>45704</v>
      </c>
      <c r="C48" t="s">
        <v>6</v>
      </c>
      <c r="D48" s="85" t="s">
        <v>7</v>
      </c>
      <c r="F48" t="s">
        <v>9</v>
      </c>
    </row>
    <row r="49" spans="1:6">
      <c r="A49">
        <f t="shared" si="0"/>
        <v>8</v>
      </c>
      <c r="B49" s="66">
        <v>45705</v>
      </c>
      <c r="C49" t="s">
        <v>14</v>
      </c>
      <c r="D49" s="67" t="s">
        <v>22</v>
      </c>
      <c r="E49" s="67" t="s">
        <v>30</v>
      </c>
      <c r="F49" t="s">
        <v>9</v>
      </c>
    </row>
    <row r="50" spans="1:6">
      <c r="A50">
        <f t="shared" si="0"/>
        <v>8</v>
      </c>
      <c r="B50" s="66">
        <v>45706</v>
      </c>
      <c r="C50" t="s">
        <v>14</v>
      </c>
      <c r="D50" s="67" t="s">
        <v>24</v>
      </c>
      <c r="E50" s="67" t="s">
        <v>30</v>
      </c>
      <c r="F50" t="s">
        <v>9</v>
      </c>
    </row>
    <row r="51" spans="1:6">
      <c r="A51">
        <f t="shared" si="0"/>
        <v>8</v>
      </c>
      <c r="B51" s="66">
        <v>45707</v>
      </c>
      <c r="C51" t="s">
        <v>14</v>
      </c>
      <c r="D51" s="67" t="s">
        <v>26</v>
      </c>
      <c r="E51" s="67" t="s">
        <v>30</v>
      </c>
      <c r="F51" t="s">
        <v>9</v>
      </c>
    </row>
    <row r="52" spans="1:6">
      <c r="A52">
        <f t="shared" si="0"/>
        <v>8</v>
      </c>
      <c r="B52" s="66">
        <v>45708</v>
      </c>
      <c r="C52" t="s">
        <v>14</v>
      </c>
      <c r="D52" s="67" t="s">
        <v>15</v>
      </c>
      <c r="E52" s="67" t="s">
        <v>30</v>
      </c>
      <c r="F52" t="s">
        <v>9</v>
      </c>
    </row>
    <row r="53" spans="1:6">
      <c r="A53">
        <f t="shared" si="0"/>
        <v>8</v>
      </c>
      <c r="B53" s="66">
        <v>45709</v>
      </c>
      <c r="C53" t="s">
        <v>14</v>
      </c>
      <c r="D53" s="67" t="s">
        <v>17</v>
      </c>
      <c r="E53" s="67" t="s">
        <v>30</v>
      </c>
      <c r="F53" t="s">
        <v>9</v>
      </c>
    </row>
    <row r="54" spans="1:6">
      <c r="A54">
        <f t="shared" si="0"/>
        <v>8</v>
      </c>
      <c r="B54" s="66">
        <v>45710</v>
      </c>
      <c r="C54" s="67" t="s">
        <v>6</v>
      </c>
      <c r="D54" s="67" t="s">
        <v>19</v>
      </c>
      <c r="E54" s="67"/>
      <c r="F54" t="s">
        <v>9</v>
      </c>
    </row>
    <row r="55" spans="1:6">
      <c r="A55">
        <f t="shared" si="0"/>
        <v>8</v>
      </c>
      <c r="B55" s="66">
        <v>45711</v>
      </c>
      <c r="C55" s="67" t="s">
        <v>6</v>
      </c>
      <c r="D55" s="85" t="s">
        <v>7</v>
      </c>
      <c r="E55" s="67"/>
      <c r="F55" t="s">
        <v>9</v>
      </c>
    </row>
    <row r="56" spans="1:6">
      <c r="A56">
        <f t="shared" si="0"/>
        <v>9</v>
      </c>
      <c r="B56" s="66">
        <v>45712</v>
      </c>
      <c r="C56" s="67" t="s">
        <v>6</v>
      </c>
      <c r="D56" s="67" t="s">
        <v>22</v>
      </c>
      <c r="F56" t="s">
        <v>9</v>
      </c>
    </row>
    <row r="57" spans="1:6">
      <c r="A57">
        <f t="shared" si="0"/>
        <v>9</v>
      </c>
      <c r="B57" s="66">
        <v>45713</v>
      </c>
      <c r="C57" s="67" t="s">
        <v>6</v>
      </c>
      <c r="D57" s="67" t="s">
        <v>24</v>
      </c>
      <c r="F57" t="s">
        <v>9</v>
      </c>
    </row>
    <row r="58" spans="1:6">
      <c r="A58">
        <f t="shared" si="0"/>
        <v>9</v>
      </c>
      <c r="B58" s="66">
        <v>45714</v>
      </c>
      <c r="C58" s="67" t="s">
        <v>6</v>
      </c>
      <c r="D58" s="67" t="s">
        <v>26</v>
      </c>
      <c r="F58" t="s">
        <v>9</v>
      </c>
    </row>
    <row r="59" spans="1:6">
      <c r="A59">
        <f t="shared" si="0"/>
        <v>9</v>
      </c>
      <c r="B59" s="66">
        <v>45715</v>
      </c>
      <c r="C59" s="67" t="s">
        <v>6</v>
      </c>
      <c r="D59" s="67" t="s">
        <v>15</v>
      </c>
      <c r="F59" t="s">
        <v>9</v>
      </c>
    </row>
    <row r="60" spans="1:6">
      <c r="A60">
        <f t="shared" si="0"/>
        <v>9</v>
      </c>
      <c r="B60" s="66">
        <v>45716</v>
      </c>
      <c r="C60" t="s">
        <v>6</v>
      </c>
      <c r="D60" s="67" t="s">
        <v>17</v>
      </c>
      <c r="F60" t="s">
        <v>9</v>
      </c>
    </row>
    <row r="61" spans="1:6">
      <c r="A61">
        <f t="shared" si="0"/>
        <v>9</v>
      </c>
      <c r="B61" s="66">
        <v>45717</v>
      </c>
      <c r="C61" t="s">
        <v>6</v>
      </c>
      <c r="D61" s="67" t="s">
        <v>19</v>
      </c>
      <c r="F61" t="s">
        <v>9</v>
      </c>
    </row>
    <row r="62" spans="1:6">
      <c r="A62">
        <f t="shared" si="0"/>
        <v>9</v>
      </c>
      <c r="B62" s="66">
        <v>45718</v>
      </c>
      <c r="C62" t="s">
        <v>6</v>
      </c>
      <c r="D62" s="85" t="s">
        <v>7</v>
      </c>
      <c r="F62" t="s">
        <v>9</v>
      </c>
    </row>
    <row r="63" spans="1:6">
      <c r="A63">
        <f t="shared" si="0"/>
        <v>10</v>
      </c>
      <c r="B63" s="66">
        <v>45719</v>
      </c>
      <c r="C63" t="s">
        <v>6</v>
      </c>
      <c r="D63" s="67" t="s">
        <v>22</v>
      </c>
      <c r="F63" t="s">
        <v>9</v>
      </c>
    </row>
    <row r="64" spans="1:6">
      <c r="A64">
        <f t="shared" si="0"/>
        <v>10</v>
      </c>
      <c r="B64" s="66">
        <v>45720</v>
      </c>
      <c r="C64" t="s">
        <v>6</v>
      </c>
      <c r="D64" s="67" t="s">
        <v>24</v>
      </c>
      <c r="F64" t="s">
        <v>9</v>
      </c>
    </row>
    <row r="65" spans="1:6">
      <c r="A65">
        <f t="shared" si="0"/>
        <v>10</v>
      </c>
      <c r="B65" s="66">
        <v>45721</v>
      </c>
      <c r="C65" t="s">
        <v>6</v>
      </c>
      <c r="D65" s="67" t="s">
        <v>26</v>
      </c>
      <c r="F65" t="s">
        <v>9</v>
      </c>
    </row>
    <row r="66" spans="1:6">
      <c r="A66">
        <f t="shared" si="0"/>
        <v>10</v>
      </c>
      <c r="B66" s="66">
        <v>45722</v>
      </c>
      <c r="C66" t="s">
        <v>6</v>
      </c>
      <c r="D66" s="67" t="s">
        <v>15</v>
      </c>
      <c r="F66" t="s">
        <v>9</v>
      </c>
    </row>
    <row r="67" spans="1:6">
      <c r="A67">
        <f t="shared" ref="A67:A130" si="4">WEEKNUM(B67,21)</f>
        <v>10</v>
      </c>
      <c r="B67" s="66">
        <v>45723</v>
      </c>
      <c r="C67" t="s">
        <v>6</v>
      </c>
      <c r="D67" s="67" t="s">
        <v>17</v>
      </c>
      <c r="F67" t="s">
        <v>9</v>
      </c>
    </row>
    <row r="68" spans="1:6">
      <c r="A68">
        <f t="shared" si="4"/>
        <v>10</v>
      </c>
      <c r="B68" s="66">
        <v>45724</v>
      </c>
      <c r="C68" t="s">
        <v>6</v>
      </c>
      <c r="D68" s="67" t="s">
        <v>19</v>
      </c>
      <c r="F68" t="s">
        <v>9</v>
      </c>
    </row>
    <row r="69" spans="1:6">
      <c r="A69">
        <f t="shared" si="4"/>
        <v>10</v>
      </c>
      <c r="B69" s="66">
        <v>45725</v>
      </c>
      <c r="C69" t="s">
        <v>6</v>
      </c>
      <c r="D69" s="85" t="s">
        <v>7</v>
      </c>
      <c r="F69" t="s">
        <v>9</v>
      </c>
    </row>
    <row r="70" spans="1:6">
      <c r="A70">
        <f t="shared" si="4"/>
        <v>11</v>
      </c>
      <c r="B70" s="66">
        <v>45726</v>
      </c>
      <c r="C70" t="s">
        <v>6</v>
      </c>
      <c r="D70" s="67" t="s">
        <v>22</v>
      </c>
      <c r="F70" t="s">
        <v>9</v>
      </c>
    </row>
    <row r="71" spans="1:6">
      <c r="A71">
        <f t="shared" si="4"/>
        <v>11</v>
      </c>
      <c r="B71" s="66">
        <v>45727</v>
      </c>
      <c r="C71" t="s">
        <v>6</v>
      </c>
      <c r="D71" s="67" t="s">
        <v>24</v>
      </c>
      <c r="F71" t="s">
        <v>9</v>
      </c>
    </row>
    <row r="72" spans="1:6">
      <c r="A72">
        <f t="shared" si="4"/>
        <v>11</v>
      </c>
      <c r="B72" s="66">
        <v>45728</v>
      </c>
      <c r="C72" t="s">
        <v>6</v>
      </c>
      <c r="D72" s="67" t="s">
        <v>26</v>
      </c>
      <c r="F72" t="s">
        <v>9</v>
      </c>
    </row>
    <row r="73" spans="1:6">
      <c r="A73">
        <f t="shared" si="4"/>
        <v>11</v>
      </c>
      <c r="B73" s="66">
        <v>45729</v>
      </c>
      <c r="C73" t="s">
        <v>6</v>
      </c>
      <c r="D73" s="67" t="s">
        <v>15</v>
      </c>
      <c r="F73" t="s">
        <v>9</v>
      </c>
    </row>
    <row r="74" spans="1:6">
      <c r="A74">
        <f t="shared" si="4"/>
        <v>11</v>
      </c>
      <c r="B74" s="66">
        <v>45730</v>
      </c>
      <c r="C74" t="s">
        <v>6</v>
      </c>
      <c r="D74" s="67" t="s">
        <v>17</v>
      </c>
      <c r="F74" t="s">
        <v>9</v>
      </c>
    </row>
    <row r="75" spans="1:6">
      <c r="A75">
        <f t="shared" si="4"/>
        <v>11</v>
      </c>
      <c r="B75" s="66">
        <v>45731</v>
      </c>
      <c r="C75" t="s">
        <v>6</v>
      </c>
      <c r="D75" s="67" t="s">
        <v>19</v>
      </c>
      <c r="F75" t="s">
        <v>9</v>
      </c>
    </row>
    <row r="76" spans="1:6">
      <c r="A76">
        <f t="shared" si="4"/>
        <v>11</v>
      </c>
      <c r="B76" s="66">
        <v>45732</v>
      </c>
      <c r="C76" t="s">
        <v>6</v>
      </c>
      <c r="D76" s="85" t="s">
        <v>7</v>
      </c>
      <c r="F76" t="s">
        <v>9</v>
      </c>
    </row>
    <row r="77" spans="1:6">
      <c r="A77">
        <f t="shared" si="4"/>
        <v>12</v>
      </c>
      <c r="B77" s="66">
        <v>45733</v>
      </c>
      <c r="C77" t="s">
        <v>6</v>
      </c>
      <c r="D77" s="67" t="s">
        <v>22</v>
      </c>
      <c r="F77" t="s">
        <v>9</v>
      </c>
    </row>
    <row r="78" spans="1:6">
      <c r="A78">
        <f t="shared" si="4"/>
        <v>12</v>
      </c>
      <c r="B78" s="66">
        <v>45734</v>
      </c>
      <c r="C78" t="s">
        <v>6</v>
      </c>
      <c r="D78" s="67" t="s">
        <v>24</v>
      </c>
      <c r="F78" t="s">
        <v>9</v>
      </c>
    </row>
    <row r="79" spans="1:6">
      <c r="A79">
        <f t="shared" si="4"/>
        <v>12</v>
      </c>
      <c r="B79" s="66">
        <v>45735</v>
      </c>
      <c r="C79" t="s">
        <v>6</v>
      </c>
      <c r="D79" s="67" t="s">
        <v>26</v>
      </c>
      <c r="F79" t="s">
        <v>9</v>
      </c>
    </row>
    <row r="80" spans="1:6">
      <c r="A80">
        <f t="shared" si="4"/>
        <v>12</v>
      </c>
      <c r="B80" s="66">
        <v>45736</v>
      </c>
      <c r="C80" t="s">
        <v>6</v>
      </c>
      <c r="D80" s="67" t="s">
        <v>15</v>
      </c>
      <c r="F80" t="s">
        <v>9</v>
      </c>
    </row>
    <row r="81" spans="1:6">
      <c r="A81">
        <f t="shared" si="4"/>
        <v>12</v>
      </c>
      <c r="B81" s="66">
        <v>45737</v>
      </c>
      <c r="C81" t="s">
        <v>6</v>
      </c>
      <c r="D81" s="67" t="s">
        <v>17</v>
      </c>
      <c r="F81" t="s">
        <v>9</v>
      </c>
    </row>
    <row r="82" spans="1:6">
      <c r="A82">
        <f t="shared" si="4"/>
        <v>12</v>
      </c>
      <c r="B82" s="66">
        <v>45738</v>
      </c>
      <c r="C82" t="s">
        <v>6</v>
      </c>
      <c r="D82" s="67" t="s">
        <v>19</v>
      </c>
      <c r="F82" t="s">
        <v>9</v>
      </c>
    </row>
    <row r="83" spans="1:6">
      <c r="A83">
        <f t="shared" si="4"/>
        <v>12</v>
      </c>
      <c r="B83" s="66">
        <v>45739</v>
      </c>
      <c r="C83" t="s">
        <v>6</v>
      </c>
      <c r="D83" s="85" t="s">
        <v>7</v>
      </c>
      <c r="F83" t="s">
        <v>9</v>
      </c>
    </row>
    <row r="84" spans="1:6">
      <c r="A84">
        <f t="shared" si="4"/>
        <v>13</v>
      </c>
      <c r="B84" s="66">
        <v>45740</v>
      </c>
      <c r="C84" t="s">
        <v>6</v>
      </c>
      <c r="D84" s="67" t="s">
        <v>22</v>
      </c>
      <c r="F84" t="s">
        <v>9</v>
      </c>
    </row>
    <row r="85" spans="1:6">
      <c r="A85">
        <f t="shared" si="4"/>
        <v>13</v>
      </c>
      <c r="B85" s="66">
        <v>45741</v>
      </c>
      <c r="C85" t="s">
        <v>6</v>
      </c>
      <c r="D85" s="67" t="s">
        <v>24</v>
      </c>
      <c r="F85" t="s">
        <v>9</v>
      </c>
    </row>
    <row r="86" spans="1:6">
      <c r="A86">
        <f t="shared" si="4"/>
        <v>13</v>
      </c>
      <c r="B86" s="66">
        <v>45742</v>
      </c>
      <c r="C86" t="s">
        <v>6</v>
      </c>
      <c r="D86" s="67" t="s">
        <v>26</v>
      </c>
      <c r="F86" t="s">
        <v>9</v>
      </c>
    </row>
    <row r="87" spans="1:6">
      <c r="A87">
        <f t="shared" si="4"/>
        <v>13</v>
      </c>
      <c r="B87" s="66">
        <v>45743</v>
      </c>
      <c r="C87" t="s">
        <v>6</v>
      </c>
      <c r="D87" s="67" t="s">
        <v>15</v>
      </c>
      <c r="F87" t="s">
        <v>9</v>
      </c>
    </row>
    <row r="88" spans="1:6">
      <c r="A88">
        <f t="shared" si="4"/>
        <v>13</v>
      </c>
      <c r="B88" s="66">
        <v>45744</v>
      </c>
      <c r="C88" t="s">
        <v>6</v>
      </c>
      <c r="D88" s="67" t="s">
        <v>17</v>
      </c>
      <c r="F88" t="s">
        <v>9</v>
      </c>
    </row>
    <row r="89" spans="1:6">
      <c r="A89">
        <f t="shared" si="4"/>
        <v>13</v>
      </c>
      <c r="B89" s="66">
        <v>45745</v>
      </c>
      <c r="C89" t="s">
        <v>6</v>
      </c>
      <c r="D89" s="67" t="s">
        <v>19</v>
      </c>
      <c r="E89" s="67"/>
      <c r="F89" t="s">
        <v>9</v>
      </c>
    </row>
    <row r="90" spans="1:6">
      <c r="A90">
        <f t="shared" si="4"/>
        <v>13</v>
      </c>
      <c r="B90" s="66">
        <v>45746</v>
      </c>
      <c r="C90" t="s">
        <v>6</v>
      </c>
      <c r="D90" s="85" t="s">
        <v>7</v>
      </c>
      <c r="E90" s="67"/>
      <c r="F90" t="s">
        <v>9</v>
      </c>
    </row>
    <row r="91" spans="1:6">
      <c r="A91">
        <f t="shared" si="4"/>
        <v>14</v>
      </c>
      <c r="B91" s="66">
        <v>45747</v>
      </c>
      <c r="C91" t="s">
        <v>6</v>
      </c>
      <c r="D91" s="67" t="s">
        <v>22</v>
      </c>
      <c r="E91" s="67"/>
      <c r="F91" t="s">
        <v>9</v>
      </c>
    </row>
    <row r="92" spans="1:6">
      <c r="A92">
        <f t="shared" si="4"/>
        <v>14</v>
      </c>
      <c r="B92" s="66">
        <v>45748</v>
      </c>
      <c r="C92" t="s">
        <v>6</v>
      </c>
      <c r="D92" s="67" t="s">
        <v>24</v>
      </c>
      <c r="E92" s="67"/>
      <c r="F92" t="s">
        <v>9</v>
      </c>
    </row>
    <row r="93" spans="1:6">
      <c r="A93">
        <f t="shared" si="4"/>
        <v>14</v>
      </c>
      <c r="B93" s="66">
        <v>45749</v>
      </c>
      <c r="C93" t="s">
        <v>6</v>
      </c>
      <c r="D93" s="67" t="s">
        <v>26</v>
      </c>
      <c r="E93" s="67"/>
      <c r="F93" t="s">
        <v>9</v>
      </c>
    </row>
    <row r="94" spans="1:6">
      <c r="A94">
        <f t="shared" si="4"/>
        <v>14</v>
      </c>
      <c r="B94" s="66">
        <v>45750</v>
      </c>
      <c r="C94" t="s">
        <v>6</v>
      </c>
      <c r="D94" s="67" t="s">
        <v>15</v>
      </c>
      <c r="E94" s="67"/>
      <c r="F94" t="s">
        <v>9</v>
      </c>
    </row>
    <row r="95" spans="1:6">
      <c r="A95">
        <f t="shared" si="4"/>
        <v>14</v>
      </c>
      <c r="B95" s="66">
        <v>45751</v>
      </c>
      <c r="C95" t="s">
        <v>6</v>
      </c>
      <c r="D95" s="67" t="s">
        <v>17</v>
      </c>
      <c r="E95" s="67"/>
      <c r="F95" t="s">
        <v>9</v>
      </c>
    </row>
    <row r="96" spans="1:6">
      <c r="A96">
        <f t="shared" si="4"/>
        <v>14</v>
      </c>
      <c r="B96" s="66">
        <v>45752</v>
      </c>
      <c r="C96" t="s">
        <v>6</v>
      </c>
      <c r="D96" s="67" t="s">
        <v>19</v>
      </c>
      <c r="E96" s="67"/>
      <c r="F96" t="s">
        <v>9</v>
      </c>
    </row>
    <row r="97" spans="1:6">
      <c r="A97">
        <f t="shared" si="4"/>
        <v>14</v>
      </c>
      <c r="B97" s="66">
        <v>45753</v>
      </c>
      <c r="C97" t="s">
        <v>6</v>
      </c>
      <c r="D97" s="85" t="s">
        <v>7</v>
      </c>
      <c r="F97" t="s">
        <v>9</v>
      </c>
    </row>
    <row r="98" spans="1:6">
      <c r="A98">
        <f t="shared" si="4"/>
        <v>15</v>
      </c>
      <c r="B98" s="66">
        <v>45754</v>
      </c>
      <c r="C98" t="s">
        <v>6</v>
      </c>
      <c r="D98" s="67" t="s">
        <v>22</v>
      </c>
      <c r="F98" t="s">
        <v>9</v>
      </c>
    </row>
    <row r="99" spans="1:6">
      <c r="A99">
        <f t="shared" si="4"/>
        <v>15</v>
      </c>
      <c r="B99" s="66">
        <v>45755</v>
      </c>
      <c r="C99" t="s">
        <v>6</v>
      </c>
      <c r="D99" s="67" t="s">
        <v>24</v>
      </c>
      <c r="F99" t="s">
        <v>9</v>
      </c>
    </row>
    <row r="100" spans="1:6">
      <c r="A100">
        <f t="shared" si="4"/>
        <v>15</v>
      </c>
      <c r="B100" s="66">
        <v>45756</v>
      </c>
      <c r="C100" t="s">
        <v>6</v>
      </c>
      <c r="D100" s="67" t="s">
        <v>26</v>
      </c>
      <c r="F100" t="s">
        <v>9</v>
      </c>
    </row>
    <row r="101" spans="1:6">
      <c r="A101">
        <f t="shared" si="4"/>
        <v>15</v>
      </c>
      <c r="B101" s="66">
        <v>45757</v>
      </c>
      <c r="C101" t="s">
        <v>6</v>
      </c>
      <c r="D101" s="67" t="s">
        <v>15</v>
      </c>
      <c r="F101" t="s">
        <v>9</v>
      </c>
    </row>
    <row r="102" spans="1:6">
      <c r="A102">
        <f t="shared" si="4"/>
        <v>15</v>
      </c>
      <c r="B102" s="66">
        <v>45758</v>
      </c>
      <c r="C102" t="s">
        <v>6</v>
      </c>
      <c r="D102" s="67" t="s">
        <v>17</v>
      </c>
      <c r="F102" t="s">
        <v>9</v>
      </c>
    </row>
    <row r="103" spans="1:6">
      <c r="A103">
        <f t="shared" si="4"/>
        <v>15</v>
      </c>
      <c r="B103" s="66">
        <v>45759</v>
      </c>
      <c r="C103" t="s">
        <v>6</v>
      </c>
      <c r="D103" s="67" t="s">
        <v>19</v>
      </c>
      <c r="F103" t="s">
        <v>9</v>
      </c>
    </row>
    <row r="104" spans="1:6">
      <c r="A104">
        <f t="shared" si="4"/>
        <v>15</v>
      </c>
      <c r="B104" s="66">
        <v>45760</v>
      </c>
      <c r="C104" t="s">
        <v>6</v>
      </c>
      <c r="D104" s="85" t="s">
        <v>7</v>
      </c>
      <c r="F104" t="s">
        <v>9</v>
      </c>
    </row>
    <row r="105" spans="1:6">
      <c r="A105">
        <f t="shared" si="4"/>
        <v>16</v>
      </c>
      <c r="B105" s="66">
        <v>45761</v>
      </c>
      <c r="C105" t="s">
        <v>28</v>
      </c>
      <c r="D105" s="67" t="s">
        <v>22</v>
      </c>
      <c r="F105" t="s">
        <v>9</v>
      </c>
    </row>
    <row r="106" spans="1:6">
      <c r="A106">
        <f t="shared" si="4"/>
        <v>16</v>
      </c>
      <c r="B106" s="66">
        <v>45762</v>
      </c>
      <c r="C106" t="s">
        <v>28</v>
      </c>
      <c r="D106" s="67" t="s">
        <v>24</v>
      </c>
      <c r="F106" t="s">
        <v>9</v>
      </c>
    </row>
    <row r="107" spans="1:6">
      <c r="A107">
        <f t="shared" si="4"/>
        <v>16</v>
      </c>
      <c r="B107" s="66">
        <v>45763</v>
      </c>
      <c r="C107" t="s">
        <v>28</v>
      </c>
      <c r="D107" s="67" t="s">
        <v>26</v>
      </c>
      <c r="F107" t="s">
        <v>9</v>
      </c>
    </row>
    <row r="108" spans="1:6" ht="15">
      <c r="A108">
        <f t="shared" si="4"/>
        <v>16</v>
      </c>
      <c r="B108" s="66">
        <v>45764</v>
      </c>
      <c r="C108" t="s">
        <v>6</v>
      </c>
      <c r="D108" s="85" t="s">
        <v>7</v>
      </c>
      <c r="E108" s="79" t="s">
        <v>31</v>
      </c>
      <c r="F108" t="s">
        <v>9</v>
      </c>
    </row>
    <row r="109" spans="1:6" ht="15">
      <c r="A109">
        <f t="shared" si="4"/>
        <v>16</v>
      </c>
      <c r="B109" s="66">
        <v>45765</v>
      </c>
      <c r="C109" t="s">
        <v>6</v>
      </c>
      <c r="D109" s="85" t="s">
        <v>7</v>
      </c>
      <c r="E109" s="80" t="s">
        <v>32</v>
      </c>
      <c r="F109" t="s">
        <v>9</v>
      </c>
    </row>
    <row r="110" spans="1:6" ht="15">
      <c r="A110">
        <f t="shared" si="4"/>
        <v>16</v>
      </c>
      <c r="B110" s="66">
        <v>45766</v>
      </c>
      <c r="C110" t="s">
        <v>6</v>
      </c>
      <c r="D110" s="67" t="s">
        <v>19</v>
      </c>
      <c r="E110" s="80" t="s">
        <v>33</v>
      </c>
      <c r="F110" t="s">
        <v>9</v>
      </c>
    </row>
    <row r="111" spans="1:6" ht="15">
      <c r="A111">
        <f t="shared" si="4"/>
        <v>16</v>
      </c>
      <c r="B111" s="66">
        <v>45767</v>
      </c>
      <c r="C111" t="s">
        <v>6</v>
      </c>
      <c r="D111" s="85" t="s">
        <v>7</v>
      </c>
      <c r="E111" s="80" t="s">
        <v>34</v>
      </c>
      <c r="F111" t="s">
        <v>9</v>
      </c>
    </row>
    <row r="112" spans="1:6" ht="15">
      <c r="A112">
        <f t="shared" si="4"/>
        <v>17</v>
      </c>
      <c r="B112" s="66">
        <v>45768</v>
      </c>
      <c r="C112" t="s">
        <v>6</v>
      </c>
      <c r="D112" s="85" t="s">
        <v>7</v>
      </c>
      <c r="E112" s="80" t="s">
        <v>35</v>
      </c>
      <c r="F112" t="s">
        <v>9</v>
      </c>
    </row>
    <row r="113" spans="1:5">
      <c r="A113">
        <f t="shared" si="4"/>
        <v>17</v>
      </c>
      <c r="B113" s="66">
        <v>45769</v>
      </c>
      <c r="C113" t="s">
        <v>6</v>
      </c>
      <c r="D113" s="67" t="s">
        <v>24</v>
      </c>
    </row>
    <row r="114" spans="1:5">
      <c r="A114">
        <f t="shared" si="4"/>
        <v>17</v>
      </c>
      <c r="B114" s="66">
        <v>45770</v>
      </c>
      <c r="C114" t="s">
        <v>6</v>
      </c>
      <c r="D114" s="67" t="s">
        <v>26</v>
      </c>
    </row>
    <row r="115" spans="1:5">
      <c r="A115">
        <f t="shared" si="4"/>
        <v>17</v>
      </c>
      <c r="B115" s="66">
        <v>45771</v>
      </c>
      <c r="C115" t="s">
        <v>6</v>
      </c>
      <c r="D115" s="67" t="s">
        <v>15</v>
      </c>
    </row>
    <row r="116" spans="1:5">
      <c r="A116">
        <f t="shared" si="4"/>
        <v>17</v>
      </c>
      <c r="B116" s="66">
        <v>45772</v>
      </c>
      <c r="C116" t="s">
        <v>6</v>
      </c>
      <c r="D116" s="67" t="s">
        <v>17</v>
      </c>
    </row>
    <row r="117" spans="1:5">
      <c r="A117">
        <f t="shared" si="4"/>
        <v>17</v>
      </c>
      <c r="B117" s="66">
        <v>45773</v>
      </c>
      <c r="C117" t="s">
        <v>6</v>
      </c>
      <c r="D117" s="67" t="s">
        <v>19</v>
      </c>
    </row>
    <row r="118" spans="1:5">
      <c r="A118">
        <f t="shared" si="4"/>
        <v>17</v>
      </c>
      <c r="B118" s="66">
        <v>45774</v>
      </c>
      <c r="C118" t="s">
        <v>6</v>
      </c>
      <c r="D118" s="85" t="s">
        <v>7</v>
      </c>
    </row>
    <row r="119" spans="1:5">
      <c r="A119">
        <f t="shared" si="4"/>
        <v>18</v>
      </c>
      <c r="B119" s="66">
        <v>45775</v>
      </c>
      <c r="C119" t="s">
        <v>6</v>
      </c>
      <c r="D119" s="67" t="s">
        <v>22</v>
      </c>
    </row>
    <row r="120" spans="1:5">
      <c r="A120">
        <f t="shared" si="4"/>
        <v>18</v>
      </c>
      <c r="B120" s="66">
        <v>45776</v>
      </c>
      <c r="C120" t="s">
        <v>6</v>
      </c>
      <c r="D120" s="67" t="s">
        <v>24</v>
      </c>
    </row>
    <row r="121" spans="1:5">
      <c r="A121">
        <f t="shared" si="4"/>
        <v>18</v>
      </c>
      <c r="B121" s="66">
        <v>45777</v>
      </c>
      <c r="C121" t="s">
        <v>6</v>
      </c>
      <c r="D121" s="67" t="s">
        <v>26</v>
      </c>
    </row>
    <row r="122" spans="1:5">
      <c r="A122">
        <f t="shared" si="4"/>
        <v>18</v>
      </c>
      <c r="B122" s="66">
        <v>45778</v>
      </c>
      <c r="C122" t="s">
        <v>6</v>
      </c>
      <c r="D122" s="85" t="s">
        <v>7</v>
      </c>
      <c r="E122" s="68">
        <v>43221</v>
      </c>
    </row>
    <row r="123" spans="1:5">
      <c r="A123">
        <f t="shared" si="4"/>
        <v>18</v>
      </c>
      <c r="B123" s="66">
        <v>45779</v>
      </c>
      <c r="C123" t="s">
        <v>6</v>
      </c>
      <c r="D123" s="67" t="s">
        <v>17</v>
      </c>
    </row>
    <row r="124" spans="1:5">
      <c r="A124">
        <f t="shared" si="4"/>
        <v>18</v>
      </c>
      <c r="B124" s="66">
        <v>45780</v>
      </c>
      <c r="C124" t="s">
        <v>6</v>
      </c>
      <c r="D124" s="67" t="s">
        <v>19</v>
      </c>
    </row>
    <row r="125" spans="1:5">
      <c r="A125">
        <f t="shared" si="4"/>
        <v>18</v>
      </c>
      <c r="B125" s="66">
        <v>45781</v>
      </c>
      <c r="C125" t="s">
        <v>6</v>
      </c>
      <c r="D125" s="85" t="s">
        <v>7</v>
      </c>
    </row>
    <row r="126" spans="1:5">
      <c r="A126">
        <f t="shared" si="4"/>
        <v>19</v>
      </c>
      <c r="B126" s="66">
        <v>45782</v>
      </c>
      <c r="C126" t="s">
        <v>6</v>
      </c>
      <c r="D126" s="67" t="s">
        <v>22</v>
      </c>
    </row>
    <row r="127" spans="1:5">
      <c r="A127">
        <f t="shared" si="4"/>
        <v>19</v>
      </c>
      <c r="B127" s="66">
        <v>45783</v>
      </c>
      <c r="C127" t="s">
        <v>6</v>
      </c>
      <c r="D127" s="67" t="s">
        <v>24</v>
      </c>
    </row>
    <row r="128" spans="1:5">
      <c r="A128">
        <f t="shared" si="4"/>
        <v>19</v>
      </c>
      <c r="B128" s="66">
        <v>45784</v>
      </c>
      <c r="C128" t="s">
        <v>6</v>
      </c>
      <c r="D128" s="67" t="s">
        <v>26</v>
      </c>
    </row>
    <row r="129" spans="1:5">
      <c r="A129">
        <f t="shared" si="4"/>
        <v>19</v>
      </c>
      <c r="B129" s="66">
        <v>45785</v>
      </c>
      <c r="C129" t="s">
        <v>6</v>
      </c>
      <c r="D129" s="67" t="s">
        <v>15</v>
      </c>
    </row>
    <row r="130" spans="1:5">
      <c r="A130">
        <f t="shared" si="4"/>
        <v>19</v>
      </c>
      <c r="B130" s="66">
        <v>45786</v>
      </c>
      <c r="C130" t="s">
        <v>6</v>
      </c>
      <c r="D130" s="67" t="s">
        <v>17</v>
      </c>
    </row>
    <row r="131" spans="1:5">
      <c r="A131">
        <f t="shared" ref="A131:A194" si="5">WEEKNUM(B131,21)</f>
        <v>19</v>
      </c>
      <c r="B131" s="66">
        <v>45787</v>
      </c>
      <c r="C131" t="s">
        <v>6</v>
      </c>
      <c r="D131" s="67" t="s">
        <v>19</v>
      </c>
    </row>
    <row r="132" spans="1:5">
      <c r="A132">
        <f t="shared" si="5"/>
        <v>19</v>
      </c>
      <c r="B132" s="66">
        <v>45788</v>
      </c>
      <c r="C132" t="s">
        <v>6</v>
      </c>
      <c r="D132" s="85" t="s">
        <v>7</v>
      </c>
    </row>
    <row r="133" spans="1:5">
      <c r="A133">
        <f t="shared" si="5"/>
        <v>20</v>
      </c>
      <c r="B133" s="66">
        <v>45789</v>
      </c>
      <c r="C133" t="s">
        <v>6</v>
      </c>
      <c r="D133" s="67" t="s">
        <v>22</v>
      </c>
    </row>
    <row r="134" spans="1:5">
      <c r="A134">
        <f t="shared" si="5"/>
        <v>20</v>
      </c>
      <c r="B134" s="66">
        <v>45790</v>
      </c>
      <c r="C134" t="s">
        <v>6</v>
      </c>
      <c r="D134" s="67" t="s">
        <v>24</v>
      </c>
      <c r="E134" s="67"/>
    </row>
    <row r="135" spans="1:5">
      <c r="A135">
        <f t="shared" si="5"/>
        <v>20</v>
      </c>
      <c r="B135" s="66">
        <v>45791</v>
      </c>
      <c r="C135" t="s">
        <v>6</v>
      </c>
      <c r="D135" s="67" t="s">
        <v>26</v>
      </c>
    </row>
    <row r="136" spans="1:5">
      <c r="A136">
        <f t="shared" si="5"/>
        <v>20</v>
      </c>
      <c r="B136" s="66">
        <v>45792</v>
      </c>
      <c r="C136" t="s">
        <v>6</v>
      </c>
      <c r="D136" s="67" t="s">
        <v>15</v>
      </c>
    </row>
    <row r="137" spans="1:5">
      <c r="A137">
        <f t="shared" si="5"/>
        <v>20</v>
      </c>
      <c r="B137" s="66">
        <v>45793</v>
      </c>
      <c r="C137" t="s">
        <v>6</v>
      </c>
      <c r="D137" s="67" t="s">
        <v>17</v>
      </c>
    </row>
    <row r="138" spans="1:5">
      <c r="A138">
        <f t="shared" si="5"/>
        <v>20</v>
      </c>
      <c r="B138" s="66">
        <v>45794</v>
      </c>
      <c r="C138" t="s">
        <v>6</v>
      </c>
      <c r="D138" s="67" t="s">
        <v>19</v>
      </c>
      <c r="E138" s="68">
        <v>43237</v>
      </c>
    </row>
    <row r="139" spans="1:5">
      <c r="A139">
        <f t="shared" si="5"/>
        <v>20</v>
      </c>
      <c r="B139" s="66">
        <v>45795</v>
      </c>
      <c r="C139" t="s">
        <v>6</v>
      </c>
      <c r="D139" s="85" t="s">
        <v>7</v>
      </c>
    </row>
    <row r="140" spans="1:5">
      <c r="A140">
        <f t="shared" si="5"/>
        <v>21</v>
      </c>
      <c r="B140" s="66">
        <v>45796</v>
      </c>
      <c r="C140" t="s">
        <v>6</v>
      </c>
      <c r="D140" s="67" t="s">
        <v>22</v>
      </c>
    </row>
    <row r="141" spans="1:5">
      <c r="A141">
        <f t="shared" si="5"/>
        <v>21</v>
      </c>
      <c r="B141" s="66">
        <v>45797</v>
      </c>
      <c r="C141" t="s">
        <v>6</v>
      </c>
      <c r="D141" s="67" t="s">
        <v>24</v>
      </c>
    </row>
    <row r="142" spans="1:5">
      <c r="A142">
        <f t="shared" si="5"/>
        <v>21</v>
      </c>
      <c r="B142" s="66">
        <v>45798</v>
      </c>
      <c r="C142" t="s">
        <v>6</v>
      </c>
      <c r="D142" s="67" t="s">
        <v>26</v>
      </c>
    </row>
    <row r="143" spans="1:5">
      <c r="A143">
        <f t="shared" si="5"/>
        <v>21</v>
      </c>
      <c r="B143" s="66">
        <v>45799</v>
      </c>
      <c r="C143" t="s">
        <v>6</v>
      </c>
      <c r="D143" s="67" t="s">
        <v>15</v>
      </c>
      <c r="E143" s="67"/>
    </row>
    <row r="144" spans="1:5">
      <c r="A144">
        <f t="shared" si="5"/>
        <v>21</v>
      </c>
      <c r="B144" s="66">
        <v>45800</v>
      </c>
      <c r="C144" t="s">
        <v>6</v>
      </c>
      <c r="D144" s="67" t="s">
        <v>17</v>
      </c>
      <c r="E144" s="67"/>
    </row>
    <row r="145" spans="1:5">
      <c r="A145">
        <f t="shared" si="5"/>
        <v>21</v>
      </c>
      <c r="B145" s="66">
        <v>45801</v>
      </c>
      <c r="C145" t="s">
        <v>6</v>
      </c>
      <c r="D145" s="67" t="s">
        <v>19</v>
      </c>
      <c r="E145" s="67"/>
    </row>
    <row r="146" spans="1:5">
      <c r="A146">
        <f t="shared" si="5"/>
        <v>21</v>
      </c>
      <c r="B146" s="66">
        <v>45802</v>
      </c>
      <c r="C146" t="s">
        <v>6</v>
      </c>
      <c r="D146" s="85" t="s">
        <v>7</v>
      </c>
    </row>
    <row r="147" spans="1:5">
      <c r="A147">
        <f t="shared" si="5"/>
        <v>22</v>
      </c>
      <c r="B147" s="66">
        <v>45803</v>
      </c>
      <c r="C147" t="s">
        <v>6</v>
      </c>
      <c r="D147" s="67" t="s">
        <v>22</v>
      </c>
    </row>
    <row r="148" spans="1:5">
      <c r="A148">
        <f t="shared" si="5"/>
        <v>22</v>
      </c>
      <c r="B148" s="66">
        <v>45804</v>
      </c>
      <c r="C148" t="s">
        <v>6</v>
      </c>
      <c r="D148" s="67" t="s">
        <v>24</v>
      </c>
    </row>
    <row r="149" spans="1:5">
      <c r="A149">
        <f t="shared" si="5"/>
        <v>22</v>
      </c>
      <c r="B149" s="66">
        <v>45805</v>
      </c>
      <c r="C149" t="s">
        <v>6</v>
      </c>
      <c r="D149" s="67" t="s">
        <v>26</v>
      </c>
    </row>
    <row r="150" spans="1:5" ht="15">
      <c r="A150">
        <f t="shared" si="5"/>
        <v>22</v>
      </c>
      <c r="B150" s="66">
        <v>45806</v>
      </c>
      <c r="C150" t="s">
        <v>6</v>
      </c>
      <c r="D150" s="85" t="s">
        <v>7</v>
      </c>
      <c r="E150" s="81" t="s">
        <v>36</v>
      </c>
    </row>
    <row r="151" spans="1:5">
      <c r="A151">
        <f t="shared" si="5"/>
        <v>22</v>
      </c>
      <c r="B151" s="66">
        <v>45807</v>
      </c>
      <c r="C151" t="s">
        <v>6</v>
      </c>
      <c r="D151" s="67" t="s">
        <v>17</v>
      </c>
    </row>
    <row r="152" spans="1:5">
      <c r="A152">
        <f t="shared" si="5"/>
        <v>22</v>
      </c>
      <c r="B152" s="66">
        <v>45808</v>
      </c>
      <c r="C152" t="s">
        <v>6</v>
      </c>
      <c r="D152" s="67" t="s">
        <v>19</v>
      </c>
    </row>
    <row r="153" spans="1:5">
      <c r="A153">
        <f t="shared" si="5"/>
        <v>22</v>
      </c>
      <c r="B153" s="66">
        <v>45809</v>
      </c>
      <c r="C153" t="s">
        <v>6</v>
      </c>
      <c r="D153" s="85" t="s">
        <v>7</v>
      </c>
    </row>
    <row r="154" spans="1:5">
      <c r="A154">
        <f t="shared" si="5"/>
        <v>23</v>
      </c>
      <c r="B154" s="66">
        <v>45810</v>
      </c>
      <c r="C154" t="s">
        <v>6</v>
      </c>
      <c r="D154" s="67" t="s">
        <v>22</v>
      </c>
    </row>
    <row r="155" spans="1:5">
      <c r="A155">
        <f t="shared" si="5"/>
        <v>23</v>
      </c>
      <c r="B155" s="66">
        <v>45811</v>
      </c>
      <c r="C155" t="s">
        <v>6</v>
      </c>
      <c r="D155" s="67" t="s">
        <v>24</v>
      </c>
    </row>
    <row r="156" spans="1:5">
      <c r="A156">
        <f t="shared" si="5"/>
        <v>23</v>
      </c>
      <c r="B156" s="66">
        <v>45812</v>
      </c>
      <c r="C156" t="s">
        <v>6</v>
      </c>
      <c r="D156" s="67" t="s">
        <v>26</v>
      </c>
    </row>
    <row r="157" spans="1:5">
      <c r="A157">
        <f t="shared" si="5"/>
        <v>23</v>
      </c>
      <c r="B157" s="66">
        <v>45813</v>
      </c>
      <c r="C157" t="s">
        <v>6</v>
      </c>
      <c r="D157" s="67" t="s">
        <v>15</v>
      </c>
    </row>
    <row r="158" spans="1:5">
      <c r="A158">
        <f t="shared" si="5"/>
        <v>23</v>
      </c>
      <c r="B158" s="66">
        <v>45814</v>
      </c>
      <c r="C158" t="s">
        <v>6</v>
      </c>
      <c r="D158" s="67" t="s">
        <v>17</v>
      </c>
    </row>
    <row r="159" spans="1:5">
      <c r="A159">
        <f t="shared" si="5"/>
        <v>23</v>
      </c>
      <c r="B159" s="66">
        <v>45815</v>
      </c>
      <c r="C159" t="s">
        <v>6</v>
      </c>
      <c r="D159" s="67" t="s">
        <v>19</v>
      </c>
    </row>
    <row r="160" spans="1:5" ht="15">
      <c r="A160">
        <f t="shared" si="5"/>
        <v>23</v>
      </c>
      <c r="B160" s="66">
        <v>45816</v>
      </c>
      <c r="C160" t="s">
        <v>6</v>
      </c>
      <c r="D160" s="85" t="s">
        <v>7</v>
      </c>
      <c r="E160" s="81" t="s">
        <v>37</v>
      </c>
    </row>
    <row r="161" spans="1:5" ht="15">
      <c r="A161">
        <f t="shared" si="5"/>
        <v>24</v>
      </c>
      <c r="B161" s="66">
        <v>45817</v>
      </c>
      <c r="C161" t="s">
        <v>6</v>
      </c>
      <c r="D161" s="85" t="s">
        <v>7</v>
      </c>
      <c r="E161" s="81" t="s">
        <v>38</v>
      </c>
    </row>
    <row r="162" spans="1:5">
      <c r="A162">
        <f t="shared" si="5"/>
        <v>24</v>
      </c>
      <c r="B162" s="66">
        <v>45818</v>
      </c>
      <c r="C162" t="s">
        <v>6</v>
      </c>
      <c r="D162" s="67" t="s">
        <v>24</v>
      </c>
    </row>
    <row r="163" spans="1:5">
      <c r="A163">
        <f t="shared" si="5"/>
        <v>24</v>
      </c>
      <c r="B163" s="66">
        <v>45819</v>
      </c>
      <c r="C163" t="s">
        <v>6</v>
      </c>
      <c r="D163" s="67" t="s">
        <v>26</v>
      </c>
    </row>
    <row r="164" spans="1:5">
      <c r="A164">
        <f t="shared" si="5"/>
        <v>24</v>
      </c>
      <c r="B164" s="66">
        <v>45820</v>
      </c>
      <c r="C164" t="s">
        <v>6</v>
      </c>
      <c r="D164" s="67" t="s">
        <v>15</v>
      </c>
    </row>
    <row r="165" spans="1:5">
      <c r="A165">
        <f t="shared" si="5"/>
        <v>24</v>
      </c>
      <c r="B165" s="66">
        <v>45821</v>
      </c>
      <c r="C165" t="s">
        <v>6</v>
      </c>
      <c r="D165" s="67" t="s">
        <v>17</v>
      </c>
    </row>
    <row r="166" spans="1:5">
      <c r="A166">
        <f t="shared" si="5"/>
        <v>24</v>
      </c>
      <c r="B166" s="66">
        <v>45822</v>
      </c>
      <c r="C166" t="s">
        <v>6</v>
      </c>
      <c r="D166" s="67" t="s">
        <v>19</v>
      </c>
    </row>
    <row r="167" spans="1:5">
      <c r="A167">
        <f t="shared" si="5"/>
        <v>24</v>
      </c>
      <c r="B167" s="66">
        <v>45823</v>
      </c>
      <c r="C167" t="s">
        <v>6</v>
      </c>
      <c r="D167" s="85" t="s">
        <v>7</v>
      </c>
    </row>
    <row r="168" spans="1:5">
      <c r="A168">
        <f t="shared" si="5"/>
        <v>25</v>
      </c>
      <c r="B168" s="66">
        <v>45824</v>
      </c>
      <c r="C168" t="s">
        <v>6</v>
      </c>
      <c r="D168" s="67" t="s">
        <v>22</v>
      </c>
    </row>
    <row r="169" spans="1:5">
      <c r="A169">
        <f t="shared" si="5"/>
        <v>25</v>
      </c>
      <c r="B169" s="66">
        <v>45825</v>
      </c>
      <c r="C169" t="s">
        <v>6</v>
      </c>
      <c r="D169" s="67" t="s">
        <v>24</v>
      </c>
    </row>
    <row r="170" spans="1:5">
      <c r="A170">
        <f t="shared" si="5"/>
        <v>25</v>
      </c>
      <c r="B170" s="66">
        <v>45826</v>
      </c>
      <c r="C170" t="s">
        <v>6</v>
      </c>
      <c r="D170" s="67" t="s">
        <v>26</v>
      </c>
    </row>
    <row r="171" spans="1:5">
      <c r="A171">
        <f t="shared" si="5"/>
        <v>25</v>
      </c>
      <c r="B171" s="66">
        <v>45827</v>
      </c>
      <c r="C171" t="s">
        <v>6</v>
      </c>
      <c r="D171" s="67" t="s">
        <v>15</v>
      </c>
    </row>
    <row r="172" spans="1:5">
      <c r="A172">
        <f t="shared" si="5"/>
        <v>25</v>
      </c>
      <c r="B172" s="66">
        <v>45828</v>
      </c>
      <c r="C172" t="s">
        <v>6</v>
      </c>
      <c r="D172" s="67" t="s">
        <v>17</v>
      </c>
    </row>
    <row r="173" spans="1:5">
      <c r="A173">
        <f t="shared" si="5"/>
        <v>25</v>
      </c>
      <c r="B173" s="66">
        <v>45829</v>
      </c>
      <c r="C173" t="s">
        <v>6</v>
      </c>
      <c r="D173" s="67" t="s">
        <v>19</v>
      </c>
    </row>
    <row r="174" spans="1:5">
      <c r="A174">
        <f t="shared" si="5"/>
        <v>25</v>
      </c>
      <c r="B174" s="66">
        <v>45830</v>
      </c>
      <c r="C174" t="s">
        <v>6</v>
      </c>
      <c r="D174" s="85" t="s">
        <v>7</v>
      </c>
    </row>
    <row r="175" spans="1:5">
      <c r="A175">
        <f t="shared" si="5"/>
        <v>26</v>
      </c>
      <c r="B175" s="66">
        <v>45831</v>
      </c>
      <c r="C175" s="67" t="s">
        <v>14</v>
      </c>
      <c r="D175" s="67" t="s">
        <v>22</v>
      </c>
      <c r="E175" s="67" t="s">
        <v>39</v>
      </c>
    </row>
    <row r="176" spans="1:5">
      <c r="A176">
        <f t="shared" si="5"/>
        <v>26</v>
      </c>
      <c r="B176" s="66">
        <v>45832</v>
      </c>
      <c r="C176" s="67" t="s">
        <v>14</v>
      </c>
      <c r="D176" s="67" t="s">
        <v>24</v>
      </c>
      <c r="E176" s="67" t="s">
        <v>39</v>
      </c>
    </row>
    <row r="177" spans="1:5">
      <c r="A177">
        <f t="shared" si="5"/>
        <v>26</v>
      </c>
      <c r="B177" s="66">
        <v>45833</v>
      </c>
      <c r="C177" s="67" t="s">
        <v>14</v>
      </c>
      <c r="D177" s="67" t="s">
        <v>26</v>
      </c>
      <c r="E177" s="67" t="s">
        <v>39</v>
      </c>
    </row>
    <row r="178" spans="1:5">
      <c r="A178">
        <f t="shared" si="5"/>
        <v>26</v>
      </c>
      <c r="B178" s="66">
        <v>45834</v>
      </c>
      <c r="C178" s="67" t="s">
        <v>14</v>
      </c>
      <c r="D178" s="67" t="s">
        <v>15</v>
      </c>
      <c r="E178" s="67" t="s">
        <v>39</v>
      </c>
    </row>
    <row r="179" spans="1:5">
      <c r="A179">
        <f t="shared" si="5"/>
        <v>26</v>
      </c>
      <c r="B179" s="66">
        <v>45835</v>
      </c>
      <c r="C179" s="67" t="s">
        <v>14</v>
      </c>
      <c r="D179" s="67" t="s">
        <v>17</v>
      </c>
      <c r="E179" s="67" t="s">
        <v>39</v>
      </c>
    </row>
    <row r="180" spans="1:5">
      <c r="A180">
        <f t="shared" si="5"/>
        <v>26</v>
      </c>
      <c r="B180" s="66">
        <v>45836</v>
      </c>
      <c r="C180" s="67" t="s">
        <v>6</v>
      </c>
      <c r="D180" s="67" t="s">
        <v>19</v>
      </c>
      <c r="E180" s="67" t="s">
        <v>39</v>
      </c>
    </row>
    <row r="181" spans="1:5">
      <c r="A181">
        <f t="shared" si="5"/>
        <v>26</v>
      </c>
      <c r="B181" s="66">
        <v>45837</v>
      </c>
      <c r="C181" s="67" t="s">
        <v>6</v>
      </c>
      <c r="D181" s="85" t="s">
        <v>7</v>
      </c>
      <c r="E181" s="67" t="s">
        <v>39</v>
      </c>
    </row>
    <row r="182" spans="1:5">
      <c r="A182">
        <f t="shared" si="5"/>
        <v>27</v>
      </c>
      <c r="B182" s="66">
        <v>45838</v>
      </c>
      <c r="C182" s="67" t="s">
        <v>14</v>
      </c>
      <c r="D182" s="67" t="s">
        <v>22</v>
      </c>
      <c r="E182" s="67" t="s">
        <v>39</v>
      </c>
    </row>
    <row r="183" spans="1:5">
      <c r="A183">
        <f t="shared" si="5"/>
        <v>27</v>
      </c>
      <c r="B183" s="66">
        <v>45839</v>
      </c>
      <c r="C183" s="67" t="s">
        <v>14</v>
      </c>
      <c r="D183" s="67" t="s">
        <v>24</v>
      </c>
      <c r="E183" s="67" t="s">
        <v>39</v>
      </c>
    </row>
    <row r="184" spans="1:5">
      <c r="A184">
        <f t="shared" si="5"/>
        <v>27</v>
      </c>
      <c r="B184" s="66">
        <v>45840</v>
      </c>
      <c r="C184" s="67" t="s">
        <v>14</v>
      </c>
      <c r="D184" s="67" t="s">
        <v>26</v>
      </c>
      <c r="E184" s="67" t="s">
        <v>39</v>
      </c>
    </row>
    <row r="185" spans="1:5">
      <c r="A185">
        <f t="shared" si="5"/>
        <v>27</v>
      </c>
      <c r="B185" s="66">
        <v>45841</v>
      </c>
      <c r="C185" s="67" t="s">
        <v>14</v>
      </c>
      <c r="D185" s="67" t="s">
        <v>15</v>
      </c>
      <c r="E185" s="67" t="s">
        <v>39</v>
      </c>
    </row>
    <row r="186" spans="1:5">
      <c r="A186">
        <f t="shared" si="5"/>
        <v>27</v>
      </c>
      <c r="B186" s="66">
        <v>45842</v>
      </c>
      <c r="C186" s="67" t="s">
        <v>14</v>
      </c>
      <c r="D186" s="67" t="s">
        <v>17</v>
      </c>
      <c r="E186" s="67" t="s">
        <v>39</v>
      </c>
    </row>
    <row r="187" spans="1:5">
      <c r="A187">
        <f t="shared" si="5"/>
        <v>27</v>
      </c>
      <c r="B187" s="66">
        <v>45843</v>
      </c>
      <c r="C187" s="67" t="s">
        <v>6</v>
      </c>
      <c r="D187" s="67" t="s">
        <v>19</v>
      </c>
      <c r="E187" s="67" t="s">
        <v>39</v>
      </c>
    </row>
    <row r="188" spans="1:5">
      <c r="A188">
        <f t="shared" si="5"/>
        <v>27</v>
      </c>
      <c r="B188" s="66">
        <v>45844</v>
      </c>
      <c r="C188" s="67" t="s">
        <v>6</v>
      </c>
      <c r="D188" s="85" t="s">
        <v>7</v>
      </c>
      <c r="E188" s="67" t="s">
        <v>39</v>
      </c>
    </row>
    <row r="189" spans="1:5">
      <c r="A189">
        <f t="shared" si="5"/>
        <v>28</v>
      </c>
      <c r="B189" s="66">
        <v>45845</v>
      </c>
      <c r="C189" s="67" t="s">
        <v>28</v>
      </c>
      <c r="D189" s="67" t="s">
        <v>22</v>
      </c>
      <c r="E189" s="67" t="s">
        <v>39</v>
      </c>
    </row>
    <row r="190" spans="1:5">
      <c r="A190">
        <f t="shared" si="5"/>
        <v>28</v>
      </c>
      <c r="B190" s="66">
        <v>45846</v>
      </c>
      <c r="C190" s="67" t="s">
        <v>28</v>
      </c>
      <c r="D190" s="67" t="s">
        <v>24</v>
      </c>
      <c r="E190" s="67" t="s">
        <v>39</v>
      </c>
    </row>
    <row r="191" spans="1:5">
      <c r="A191">
        <f t="shared" si="5"/>
        <v>28</v>
      </c>
      <c r="B191" s="66">
        <v>45847</v>
      </c>
      <c r="C191" s="67" t="s">
        <v>28</v>
      </c>
      <c r="D191" s="67" t="s">
        <v>26</v>
      </c>
      <c r="E191" s="67" t="s">
        <v>39</v>
      </c>
    </row>
    <row r="192" spans="1:5">
      <c r="A192">
        <f t="shared" si="5"/>
        <v>28</v>
      </c>
      <c r="B192" s="66">
        <v>45848</v>
      </c>
      <c r="C192" s="67" t="s">
        <v>28</v>
      </c>
      <c r="D192" s="67" t="s">
        <v>15</v>
      </c>
      <c r="E192" s="67" t="s">
        <v>39</v>
      </c>
    </row>
    <row r="193" spans="1:5">
      <c r="A193">
        <f t="shared" si="5"/>
        <v>28</v>
      </c>
      <c r="B193" s="66">
        <v>45849</v>
      </c>
      <c r="C193" s="67" t="s">
        <v>28</v>
      </c>
      <c r="D193" s="67" t="s">
        <v>17</v>
      </c>
      <c r="E193" s="67" t="s">
        <v>39</v>
      </c>
    </row>
    <row r="194" spans="1:5">
      <c r="A194">
        <f t="shared" si="5"/>
        <v>28</v>
      </c>
      <c r="B194" s="66">
        <v>45850</v>
      </c>
      <c r="C194" s="67" t="s">
        <v>6</v>
      </c>
      <c r="D194" s="67" t="s">
        <v>19</v>
      </c>
      <c r="E194" s="67" t="s">
        <v>39</v>
      </c>
    </row>
    <row r="195" spans="1:5">
      <c r="A195">
        <f t="shared" ref="A195:A258" si="6">WEEKNUM(B195,21)</f>
        <v>28</v>
      </c>
      <c r="B195" s="66">
        <v>45851</v>
      </c>
      <c r="C195" s="67" t="s">
        <v>6</v>
      </c>
      <c r="D195" s="85" t="s">
        <v>7</v>
      </c>
      <c r="E195" s="67" t="s">
        <v>39</v>
      </c>
    </row>
    <row r="196" spans="1:5">
      <c r="A196">
        <f t="shared" si="6"/>
        <v>29</v>
      </c>
      <c r="B196" s="66">
        <v>45852</v>
      </c>
      <c r="C196" s="67" t="s">
        <v>28</v>
      </c>
      <c r="D196" s="67" t="s">
        <v>22</v>
      </c>
      <c r="E196" s="67" t="s">
        <v>39</v>
      </c>
    </row>
    <row r="197" spans="1:5">
      <c r="A197">
        <f t="shared" si="6"/>
        <v>29</v>
      </c>
      <c r="B197" s="66">
        <v>45853</v>
      </c>
      <c r="C197" s="67" t="s">
        <v>28</v>
      </c>
      <c r="D197" s="67" t="s">
        <v>24</v>
      </c>
      <c r="E197" s="67" t="s">
        <v>39</v>
      </c>
    </row>
    <row r="198" spans="1:5">
      <c r="A198">
        <f t="shared" si="6"/>
        <v>29</v>
      </c>
      <c r="B198" s="66">
        <v>45854</v>
      </c>
      <c r="C198" s="67" t="s">
        <v>28</v>
      </c>
      <c r="D198" s="67" t="s">
        <v>26</v>
      </c>
      <c r="E198" s="67" t="s">
        <v>39</v>
      </c>
    </row>
    <row r="199" spans="1:5">
      <c r="A199">
        <f t="shared" si="6"/>
        <v>29</v>
      </c>
      <c r="B199" s="66">
        <v>45855</v>
      </c>
      <c r="C199" s="67" t="s">
        <v>28</v>
      </c>
      <c r="D199" s="67" t="s">
        <v>15</v>
      </c>
      <c r="E199" s="67" t="s">
        <v>39</v>
      </c>
    </row>
    <row r="200" spans="1:5">
      <c r="A200">
        <f t="shared" si="6"/>
        <v>29</v>
      </c>
      <c r="B200" s="66">
        <v>45856</v>
      </c>
      <c r="C200" s="67" t="s">
        <v>28</v>
      </c>
      <c r="D200" s="67" t="s">
        <v>17</v>
      </c>
      <c r="E200" s="67" t="s">
        <v>39</v>
      </c>
    </row>
    <row r="201" spans="1:5">
      <c r="A201">
        <f t="shared" si="6"/>
        <v>29</v>
      </c>
      <c r="B201" s="66">
        <v>45857</v>
      </c>
      <c r="C201" s="67" t="s">
        <v>6</v>
      </c>
      <c r="D201" s="67" t="s">
        <v>19</v>
      </c>
      <c r="E201" s="67" t="s">
        <v>39</v>
      </c>
    </row>
    <row r="202" spans="1:5">
      <c r="A202">
        <f t="shared" si="6"/>
        <v>29</v>
      </c>
      <c r="B202" s="66">
        <v>45858</v>
      </c>
      <c r="C202" s="67" t="s">
        <v>6</v>
      </c>
      <c r="D202" s="85" t="s">
        <v>7</v>
      </c>
      <c r="E202" s="67" t="s">
        <v>39</v>
      </c>
    </row>
    <row r="203" spans="1:5">
      <c r="A203">
        <f t="shared" si="6"/>
        <v>30</v>
      </c>
      <c r="B203" s="66">
        <v>45859</v>
      </c>
      <c r="C203" s="67" t="s">
        <v>28</v>
      </c>
      <c r="D203" s="67" t="s">
        <v>22</v>
      </c>
      <c r="E203" s="67" t="s">
        <v>39</v>
      </c>
    </row>
    <row r="204" spans="1:5">
      <c r="A204">
        <f t="shared" si="6"/>
        <v>30</v>
      </c>
      <c r="B204" s="66">
        <v>45860</v>
      </c>
      <c r="C204" s="67" t="s">
        <v>28</v>
      </c>
      <c r="D204" s="67" t="s">
        <v>24</v>
      </c>
      <c r="E204" s="67" t="s">
        <v>39</v>
      </c>
    </row>
    <row r="205" spans="1:5">
      <c r="A205">
        <f t="shared" si="6"/>
        <v>30</v>
      </c>
      <c r="B205" s="66">
        <v>45861</v>
      </c>
      <c r="C205" s="67" t="s">
        <v>28</v>
      </c>
      <c r="D205" s="67" t="s">
        <v>26</v>
      </c>
      <c r="E205" s="67" t="s">
        <v>39</v>
      </c>
    </row>
    <row r="206" spans="1:5">
      <c r="A206">
        <f t="shared" si="6"/>
        <v>30</v>
      </c>
      <c r="B206" s="66">
        <v>45862</v>
      </c>
      <c r="C206" s="67" t="s">
        <v>28</v>
      </c>
      <c r="D206" s="67" t="s">
        <v>15</v>
      </c>
      <c r="E206" s="67" t="s">
        <v>39</v>
      </c>
    </row>
    <row r="207" spans="1:5">
      <c r="A207">
        <f t="shared" si="6"/>
        <v>30</v>
      </c>
      <c r="B207" s="66">
        <v>45863</v>
      </c>
      <c r="C207" s="67" t="s">
        <v>28</v>
      </c>
      <c r="D207" s="67" t="s">
        <v>17</v>
      </c>
      <c r="E207" s="67" t="s">
        <v>39</v>
      </c>
    </row>
    <row r="208" spans="1:5">
      <c r="A208">
        <f t="shared" si="6"/>
        <v>30</v>
      </c>
      <c r="B208" s="66">
        <v>45864</v>
      </c>
      <c r="C208" s="67" t="s">
        <v>6</v>
      </c>
      <c r="D208" s="67" t="s">
        <v>19</v>
      </c>
      <c r="E208" s="67" t="s">
        <v>39</v>
      </c>
    </row>
    <row r="209" spans="1:5">
      <c r="A209">
        <f t="shared" si="6"/>
        <v>30</v>
      </c>
      <c r="B209" s="66">
        <v>45865</v>
      </c>
      <c r="C209" s="67" t="s">
        <v>6</v>
      </c>
      <c r="D209" s="85" t="s">
        <v>7</v>
      </c>
      <c r="E209" s="67" t="s">
        <v>39</v>
      </c>
    </row>
    <row r="210" spans="1:5">
      <c r="A210">
        <f t="shared" si="6"/>
        <v>31</v>
      </c>
      <c r="B210" s="66">
        <v>45866</v>
      </c>
      <c r="C210" s="67" t="s">
        <v>28</v>
      </c>
      <c r="D210" s="67" t="s">
        <v>22</v>
      </c>
      <c r="E210" s="67" t="s">
        <v>39</v>
      </c>
    </row>
    <row r="211" spans="1:5">
      <c r="A211">
        <f t="shared" si="6"/>
        <v>31</v>
      </c>
      <c r="B211" s="66">
        <v>45867</v>
      </c>
      <c r="C211" s="67" t="s">
        <v>28</v>
      </c>
      <c r="D211" s="67" t="s">
        <v>24</v>
      </c>
      <c r="E211" s="67" t="s">
        <v>39</v>
      </c>
    </row>
    <row r="212" spans="1:5">
      <c r="A212">
        <f t="shared" si="6"/>
        <v>31</v>
      </c>
      <c r="B212" s="66">
        <v>45868</v>
      </c>
      <c r="C212" s="67" t="s">
        <v>28</v>
      </c>
      <c r="D212" s="67" t="s">
        <v>26</v>
      </c>
      <c r="E212" s="67" t="s">
        <v>39</v>
      </c>
    </row>
    <row r="213" spans="1:5">
      <c r="A213">
        <f t="shared" si="6"/>
        <v>31</v>
      </c>
      <c r="B213" s="66">
        <v>45869</v>
      </c>
      <c r="C213" s="67" t="s">
        <v>28</v>
      </c>
      <c r="D213" s="67" t="s">
        <v>15</v>
      </c>
      <c r="E213" s="67" t="s">
        <v>39</v>
      </c>
    </row>
    <row r="214" spans="1:5">
      <c r="A214">
        <f t="shared" si="6"/>
        <v>31</v>
      </c>
      <c r="B214" s="66">
        <v>45870</v>
      </c>
      <c r="C214" s="67" t="s">
        <v>28</v>
      </c>
      <c r="D214" s="67" t="s">
        <v>17</v>
      </c>
      <c r="E214" s="67" t="s">
        <v>39</v>
      </c>
    </row>
    <row r="215" spans="1:5">
      <c r="A215">
        <f t="shared" si="6"/>
        <v>31</v>
      </c>
      <c r="B215" s="66">
        <v>45871</v>
      </c>
      <c r="C215" s="67" t="s">
        <v>6</v>
      </c>
      <c r="D215" s="67" t="s">
        <v>19</v>
      </c>
      <c r="E215" s="67" t="s">
        <v>39</v>
      </c>
    </row>
    <row r="216" spans="1:5">
      <c r="A216">
        <f t="shared" si="6"/>
        <v>31</v>
      </c>
      <c r="B216" s="66">
        <v>45872</v>
      </c>
      <c r="C216" s="67" t="s">
        <v>6</v>
      </c>
      <c r="D216" s="85" t="s">
        <v>7</v>
      </c>
      <c r="E216" s="67" t="s">
        <v>39</v>
      </c>
    </row>
    <row r="217" spans="1:5">
      <c r="A217">
        <f t="shared" si="6"/>
        <v>32</v>
      </c>
      <c r="B217" s="66">
        <v>45873</v>
      </c>
      <c r="C217" s="67" t="s">
        <v>28</v>
      </c>
      <c r="D217" s="67" t="s">
        <v>22</v>
      </c>
      <c r="E217" s="67" t="s">
        <v>39</v>
      </c>
    </row>
    <row r="218" spans="1:5">
      <c r="A218">
        <f t="shared" si="6"/>
        <v>32</v>
      </c>
      <c r="B218" s="66">
        <v>45874</v>
      </c>
      <c r="C218" s="67" t="s">
        <v>28</v>
      </c>
      <c r="D218" s="67" t="s">
        <v>24</v>
      </c>
      <c r="E218" s="67" t="s">
        <v>39</v>
      </c>
    </row>
    <row r="219" spans="1:5">
      <c r="A219">
        <f t="shared" si="6"/>
        <v>32</v>
      </c>
      <c r="B219" s="66">
        <v>45875</v>
      </c>
      <c r="C219" s="67" t="s">
        <v>28</v>
      </c>
      <c r="D219" s="67" t="s">
        <v>26</v>
      </c>
      <c r="E219" s="67" t="s">
        <v>39</v>
      </c>
    </row>
    <row r="220" spans="1:5">
      <c r="A220">
        <f t="shared" si="6"/>
        <v>32</v>
      </c>
      <c r="B220" s="66">
        <v>45876</v>
      </c>
      <c r="C220" s="67" t="s">
        <v>28</v>
      </c>
      <c r="D220" s="67" t="s">
        <v>15</v>
      </c>
      <c r="E220" s="67" t="s">
        <v>39</v>
      </c>
    </row>
    <row r="221" spans="1:5">
      <c r="A221">
        <f t="shared" si="6"/>
        <v>32</v>
      </c>
      <c r="B221" s="66">
        <v>45877</v>
      </c>
      <c r="C221" s="67" t="s">
        <v>28</v>
      </c>
      <c r="D221" s="67" t="s">
        <v>17</v>
      </c>
      <c r="E221" s="67" t="s">
        <v>39</v>
      </c>
    </row>
    <row r="222" spans="1:5">
      <c r="A222">
        <f t="shared" si="6"/>
        <v>32</v>
      </c>
      <c r="B222" s="66">
        <v>45878</v>
      </c>
      <c r="C222" s="67" t="s">
        <v>6</v>
      </c>
      <c r="D222" s="67" t="s">
        <v>19</v>
      </c>
      <c r="E222" s="67" t="s">
        <v>39</v>
      </c>
    </row>
    <row r="223" spans="1:5">
      <c r="A223">
        <f t="shared" si="6"/>
        <v>32</v>
      </c>
      <c r="B223" s="66">
        <v>45879</v>
      </c>
      <c r="C223" s="67" t="s">
        <v>6</v>
      </c>
      <c r="D223" s="85" t="s">
        <v>7</v>
      </c>
      <c r="E223" s="67" t="s">
        <v>39</v>
      </c>
    </row>
    <row r="224" spans="1:5">
      <c r="A224">
        <f t="shared" si="6"/>
        <v>33</v>
      </c>
      <c r="B224" s="66">
        <v>45880</v>
      </c>
      <c r="C224" s="67" t="s">
        <v>14</v>
      </c>
      <c r="D224" s="67" t="s">
        <v>22</v>
      </c>
      <c r="E224" s="67" t="s">
        <v>39</v>
      </c>
    </row>
    <row r="225" spans="1:5">
      <c r="A225">
        <f t="shared" si="6"/>
        <v>33</v>
      </c>
      <c r="B225" s="66">
        <v>45881</v>
      </c>
      <c r="C225" s="67" t="s">
        <v>14</v>
      </c>
      <c r="D225" s="67" t="s">
        <v>24</v>
      </c>
      <c r="E225" s="67" t="s">
        <v>39</v>
      </c>
    </row>
    <row r="226" spans="1:5">
      <c r="A226">
        <f t="shared" si="6"/>
        <v>33</v>
      </c>
      <c r="B226" s="66">
        <v>45882</v>
      </c>
      <c r="C226" s="67" t="s">
        <v>14</v>
      </c>
      <c r="D226" s="67" t="s">
        <v>26</v>
      </c>
      <c r="E226" s="67" t="s">
        <v>39</v>
      </c>
    </row>
    <row r="227" spans="1:5">
      <c r="A227">
        <f t="shared" si="6"/>
        <v>33</v>
      </c>
      <c r="B227" s="66">
        <v>45883</v>
      </c>
      <c r="C227" s="67" t="s">
        <v>14</v>
      </c>
      <c r="D227" s="67" t="s">
        <v>15</v>
      </c>
      <c r="E227" s="67" t="s">
        <v>39</v>
      </c>
    </row>
    <row r="228" spans="1:5">
      <c r="A228">
        <f t="shared" si="6"/>
        <v>33</v>
      </c>
      <c r="B228" s="66">
        <v>45884</v>
      </c>
      <c r="C228" s="67" t="s">
        <v>14</v>
      </c>
      <c r="D228" s="67" t="s">
        <v>17</v>
      </c>
      <c r="E228" s="67" t="s">
        <v>39</v>
      </c>
    </row>
    <row r="229" spans="1:5">
      <c r="A229">
        <f t="shared" si="6"/>
        <v>33</v>
      </c>
      <c r="B229" s="66">
        <v>45885</v>
      </c>
      <c r="C229" s="67" t="s">
        <v>6</v>
      </c>
      <c r="D229" s="67" t="s">
        <v>19</v>
      </c>
      <c r="E229" s="67"/>
    </row>
    <row r="230" spans="1:5">
      <c r="A230">
        <f t="shared" si="6"/>
        <v>33</v>
      </c>
      <c r="B230" s="66">
        <v>45886</v>
      </c>
      <c r="C230" t="s">
        <v>6</v>
      </c>
      <c r="D230" s="85" t="s">
        <v>7</v>
      </c>
    </row>
    <row r="231" spans="1:5">
      <c r="A231">
        <f t="shared" si="6"/>
        <v>34</v>
      </c>
      <c r="B231" s="66">
        <v>45887</v>
      </c>
      <c r="C231" t="s">
        <v>6</v>
      </c>
      <c r="D231" s="67" t="s">
        <v>22</v>
      </c>
    </row>
    <row r="232" spans="1:5">
      <c r="A232">
        <f t="shared" si="6"/>
        <v>34</v>
      </c>
      <c r="B232" s="66">
        <v>45888</v>
      </c>
      <c r="C232" t="s">
        <v>6</v>
      </c>
      <c r="D232" s="67" t="s">
        <v>24</v>
      </c>
    </row>
    <row r="233" spans="1:5">
      <c r="A233">
        <f t="shared" si="6"/>
        <v>34</v>
      </c>
      <c r="B233" s="66">
        <v>45889</v>
      </c>
      <c r="C233" t="s">
        <v>6</v>
      </c>
      <c r="D233" s="67" t="s">
        <v>26</v>
      </c>
    </row>
    <row r="234" spans="1:5">
      <c r="A234">
        <f t="shared" si="6"/>
        <v>34</v>
      </c>
      <c r="B234" s="66">
        <v>45890</v>
      </c>
      <c r="C234" t="s">
        <v>6</v>
      </c>
      <c r="D234" s="67" t="s">
        <v>15</v>
      </c>
    </row>
    <row r="235" spans="1:5">
      <c r="A235">
        <f t="shared" si="6"/>
        <v>34</v>
      </c>
      <c r="B235" s="66">
        <v>45891</v>
      </c>
      <c r="C235" t="s">
        <v>6</v>
      </c>
      <c r="D235" s="67" t="s">
        <v>17</v>
      </c>
    </row>
    <row r="236" spans="1:5">
      <c r="A236">
        <f t="shared" si="6"/>
        <v>34</v>
      </c>
      <c r="B236" s="66">
        <v>45892</v>
      </c>
      <c r="C236" t="s">
        <v>6</v>
      </c>
      <c r="D236" s="67" t="s">
        <v>19</v>
      </c>
    </row>
    <row r="237" spans="1:5">
      <c r="A237">
        <f t="shared" si="6"/>
        <v>34</v>
      </c>
      <c r="B237" s="66">
        <v>45893</v>
      </c>
      <c r="C237" t="s">
        <v>6</v>
      </c>
      <c r="D237" s="85" t="s">
        <v>7</v>
      </c>
    </row>
    <row r="238" spans="1:5">
      <c r="A238">
        <f t="shared" si="6"/>
        <v>35</v>
      </c>
      <c r="B238" s="66">
        <v>45894</v>
      </c>
      <c r="C238" t="s">
        <v>6</v>
      </c>
      <c r="D238" s="67" t="s">
        <v>22</v>
      </c>
    </row>
    <row r="239" spans="1:5">
      <c r="A239">
        <f t="shared" si="6"/>
        <v>35</v>
      </c>
      <c r="B239" s="66">
        <v>45895</v>
      </c>
      <c r="C239" t="s">
        <v>6</v>
      </c>
      <c r="D239" s="67" t="s">
        <v>24</v>
      </c>
    </row>
    <row r="240" spans="1:5">
      <c r="A240">
        <f t="shared" si="6"/>
        <v>35</v>
      </c>
      <c r="B240" s="66">
        <v>45896</v>
      </c>
      <c r="C240" t="s">
        <v>6</v>
      </c>
      <c r="D240" s="67" t="s">
        <v>26</v>
      </c>
    </row>
    <row r="241" spans="1:4">
      <c r="A241">
        <f t="shared" si="6"/>
        <v>35</v>
      </c>
      <c r="B241" s="66">
        <v>45897</v>
      </c>
      <c r="C241" t="s">
        <v>6</v>
      </c>
      <c r="D241" s="67" t="s">
        <v>15</v>
      </c>
    </row>
    <row r="242" spans="1:4">
      <c r="A242">
        <f t="shared" si="6"/>
        <v>35</v>
      </c>
      <c r="B242" s="66">
        <v>45898</v>
      </c>
      <c r="C242" t="s">
        <v>6</v>
      </c>
      <c r="D242" s="67" t="s">
        <v>17</v>
      </c>
    </row>
    <row r="243" spans="1:4">
      <c r="A243">
        <f t="shared" si="6"/>
        <v>35</v>
      </c>
      <c r="B243" s="66">
        <v>45899</v>
      </c>
      <c r="C243" t="s">
        <v>6</v>
      </c>
      <c r="D243" s="67" t="s">
        <v>19</v>
      </c>
    </row>
    <row r="244" spans="1:4">
      <c r="A244">
        <f t="shared" si="6"/>
        <v>35</v>
      </c>
      <c r="B244" s="66">
        <v>45900</v>
      </c>
      <c r="C244" t="s">
        <v>6</v>
      </c>
      <c r="D244" s="85" t="s">
        <v>7</v>
      </c>
    </row>
    <row r="245" spans="1:4">
      <c r="A245">
        <f t="shared" si="6"/>
        <v>36</v>
      </c>
      <c r="B245" s="66">
        <v>45901</v>
      </c>
      <c r="C245" t="s">
        <v>6</v>
      </c>
      <c r="D245" s="67" t="s">
        <v>22</v>
      </c>
    </row>
    <row r="246" spans="1:4">
      <c r="A246">
        <f t="shared" si="6"/>
        <v>36</v>
      </c>
      <c r="B246" s="66">
        <v>45902</v>
      </c>
      <c r="C246" t="s">
        <v>6</v>
      </c>
      <c r="D246" s="67" t="s">
        <v>24</v>
      </c>
    </row>
    <row r="247" spans="1:4">
      <c r="A247">
        <f t="shared" si="6"/>
        <v>36</v>
      </c>
      <c r="B247" s="66">
        <v>45903</v>
      </c>
      <c r="C247" t="s">
        <v>6</v>
      </c>
      <c r="D247" s="67" t="s">
        <v>26</v>
      </c>
    </row>
    <row r="248" spans="1:4">
      <c r="A248">
        <f t="shared" si="6"/>
        <v>36</v>
      </c>
      <c r="B248" s="66">
        <v>45904</v>
      </c>
      <c r="C248" t="s">
        <v>6</v>
      </c>
      <c r="D248" s="67" t="s">
        <v>15</v>
      </c>
    </row>
    <row r="249" spans="1:4">
      <c r="A249">
        <f t="shared" si="6"/>
        <v>36</v>
      </c>
      <c r="B249" s="66">
        <v>45905</v>
      </c>
      <c r="C249" t="s">
        <v>6</v>
      </c>
      <c r="D249" s="67" t="s">
        <v>17</v>
      </c>
    </row>
    <row r="250" spans="1:4">
      <c r="A250">
        <f t="shared" si="6"/>
        <v>36</v>
      </c>
      <c r="B250" s="66">
        <v>45906</v>
      </c>
      <c r="C250" t="s">
        <v>6</v>
      </c>
      <c r="D250" s="67" t="s">
        <v>19</v>
      </c>
    </row>
    <row r="251" spans="1:4">
      <c r="A251">
        <f t="shared" si="6"/>
        <v>36</v>
      </c>
      <c r="B251" s="66">
        <v>45907</v>
      </c>
      <c r="C251" t="s">
        <v>6</v>
      </c>
      <c r="D251" s="85" t="s">
        <v>7</v>
      </c>
    </row>
    <row r="252" spans="1:4">
      <c r="A252">
        <f t="shared" si="6"/>
        <v>37</v>
      </c>
      <c r="B252" s="66">
        <v>45908</v>
      </c>
      <c r="C252" t="s">
        <v>6</v>
      </c>
      <c r="D252" s="67" t="s">
        <v>22</v>
      </c>
    </row>
    <row r="253" spans="1:4">
      <c r="A253">
        <f t="shared" si="6"/>
        <v>37</v>
      </c>
      <c r="B253" s="66">
        <v>45909</v>
      </c>
      <c r="C253" t="s">
        <v>6</v>
      </c>
      <c r="D253" s="67" t="s">
        <v>24</v>
      </c>
    </row>
    <row r="254" spans="1:4">
      <c r="A254">
        <f t="shared" si="6"/>
        <v>37</v>
      </c>
      <c r="B254" s="66">
        <v>45910</v>
      </c>
      <c r="C254" t="s">
        <v>6</v>
      </c>
      <c r="D254" s="67" t="s">
        <v>26</v>
      </c>
    </row>
    <row r="255" spans="1:4">
      <c r="A255">
        <f t="shared" si="6"/>
        <v>37</v>
      </c>
      <c r="B255" s="66">
        <v>45911</v>
      </c>
      <c r="C255" t="s">
        <v>6</v>
      </c>
      <c r="D255" s="67" t="s">
        <v>15</v>
      </c>
    </row>
    <row r="256" spans="1:4">
      <c r="A256">
        <f t="shared" si="6"/>
        <v>37</v>
      </c>
      <c r="B256" s="66">
        <v>45912</v>
      </c>
      <c r="C256" t="s">
        <v>6</v>
      </c>
      <c r="D256" s="67" t="s">
        <v>17</v>
      </c>
    </row>
    <row r="257" spans="1:4">
      <c r="A257">
        <f t="shared" si="6"/>
        <v>37</v>
      </c>
      <c r="B257" s="66">
        <v>45913</v>
      </c>
      <c r="C257" t="s">
        <v>6</v>
      </c>
      <c r="D257" s="67" t="s">
        <v>19</v>
      </c>
    </row>
    <row r="258" spans="1:4">
      <c r="A258">
        <f t="shared" si="6"/>
        <v>37</v>
      </c>
      <c r="B258" s="66">
        <v>45914</v>
      </c>
      <c r="C258" t="s">
        <v>6</v>
      </c>
      <c r="D258" s="85" t="s">
        <v>7</v>
      </c>
    </row>
    <row r="259" spans="1:4">
      <c r="A259">
        <f t="shared" ref="A259:A322" si="7">WEEKNUM(B259,21)</f>
        <v>38</v>
      </c>
      <c r="B259" s="66">
        <v>45915</v>
      </c>
      <c r="C259" t="s">
        <v>6</v>
      </c>
      <c r="D259" s="67" t="s">
        <v>22</v>
      </c>
    </row>
    <row r="260" spans="1:4">
      <c r="A260">
        <f t="shared" si="7"/>
        <v>38</v>
      </c>
      <c r="B260" s="66">
        <v>45916</v>
      </c>
      <c r="C260" t="s">
        <v>6</v>
      </c>
      <c r="D260" s="67" t="s">
        <v>24</v>
      </c>
    </row>
    <row r="261" spans="1:4">
      <c r="A261">
        <f t="shared" si="7"/>
        <v>38</v>
      </c>
      <c r="B261" s="66">
        <v>45917</v>
      </c>
      <c r="C261" t="s">
        <v>6</v>
      </c>
      <c r="D261" s="67" t="s">
        <v>26</v>
      </c>
    </row>
    <row r="262" spans="1:4">
      <c r="A262">
        <f t="shared" si="7"/>
        <v>38</v>
      </c>
      <c r="B262" s="66">
        <v>45918</v>
      </c>
      <c r="C262" t="s">
        <v>6</v>
      </c>
      <c r="D262" s="67" t="s">
        <v>15</v>
      </c>
    </row>
    <row r="263" spans="1:4">
      <c r="A263">
        <f t="shared" si="7"/>
        <v>38</v>
      </c>
      <c r="B263" s="66">
        <v>45919</v>
      </c>
      <c r="C263" t="s">
        <v>6</v>
      </c>
      <c r="D263" s="67" t="s">
        <v>17</v>
      </c>
    </row>
    <row r="264" spans="1:4">
      <c r="A264">
        <f t="shared" si="7"/>
        <v>38</v>
      </c>
      <c r="B264" s="66">
        <v>45920</v>
      </c>
      <c r="C264" t="s">
        <v>6</v>
      </c>
      <c r="D264" s="67" t="s">
        <v>19</v>
      </c>
    </row>
    <row r="265" spans="1:4">
      <c r="A265">
        <f t="shared" si="7"/>
        <v>38</v>
      </c>
      <c r="B265" s="66">
        <v>45921</v>
      </c>
      <c r="C265" t="s">
        <v>6</v>
      </c>
      <c r="D265" s="85" t="s">
        <v>7</v>
      </c>
    </row>
    <row r="266" spans="1:4">
      <c r="A266">
        <f t="shared" si="7"/>
        <v>39</v>
      </c>
      <c r="B266" s="66">
        <v>45922</v>
      </c>
      <c r="C266" t="s">
        <v>6</v>
      </c>
      <c r="D266" s="67" t="s">
        <v>22</v>
      </c>
    </row>
    <row r="267" spans="1:4">
      <c r="A267">
        <f t="shared" si="7"/>
        <v>39</v>
      </c>
      <c r="B267" s="66">
        <v>45923</v>
      </c>
      <c r="C267" t="s">
        <v>6</v>
      </c>
      <c r="D267" s="67" t="s">
        <v>24</v>
      </c>
    </row>
    <row r="268" spans="1:4">
      <c r="A268">
        <f t="shared" si="7"/>
        <v>39</v>
      </c>
      <c r="B268" s="66">
        <v>45924</v>
      </c>
      <c r="C268" t="s">
        <v>6</v>
      </c>
      <c r="D268" s="67" t="s">
        <v>26</v>
      </c>
    </row>
    <row r="269" spans="1:4">
      <c r="A269">
        <f t="shared" si="7"/>
        <v>39</v>
      </c>
      <c r="B269" s="66">
        <v>45925</v>
      </c>
      <c r="C269" t="s">
        <v>6</v>
      </c>
      <c r="D269" s="67" t="s">
        <v>15</v>
      </c>
    </row>
    <row r="270" spans="1:4">
      <c r="A270">
        <f t="shared" si="7"/>
        <v>39</v>
      </c>
      <c r="B270" s="66">
        <v>45926</v>
      </c>
      <c r="C270" t="s">
        <v>6</v>
      </c>
      <c r="D270" s="67" t="s">
        <v>17</v>
      </c>
    </row>
    <row r="271" spans="1:4">
      <c r="A271">
        <f t="shared" si="7"/>
        <v>39</v>
      </c>
      <c r="B271" s="66">
        <v>45927</v>
      </c>
      <c r="C271" t="s">
        <v>6</v>
      </c>
      <c r="D271" s="67" t="s">
        <v>19</v>
      </c>
    </row>
    <row r="272" spans="1:4">
      <c r="A272">
        <f t="shared" si="7"/>
        <v>39</v>
      </c>
      <c r="B272" s="66">
        <v>45928</v>
      </c>
      <c r="C272" t="s">
        <v>6</v>
      </c>
      <c r="D272" s="85" t="s">
        <v>7</v>
      </c>
    </row>
    <row r="273" spans="1:5">
      <c r="A273">
        <f t="shared" si="7"/>
        <v>40</v>
      </c>
      <c r="B273" s="66">
        <v>45929</v>
      </c>
      <c r="C273" t="s">
        <v>14</v>
      </c>
      <c r="D273" s="67" t="s">
        <v>22</v>
      </c>
      <c r="E273" s="67" t="s">
        <v>40</v>
      </c>
    </row>
    <row r="274" spans="1:5">
      <c r="A274">
        <f t="shared" si="7"/>
        <v>40</v>
      </c>
      <c r="B274" s="66">
        <v>45930</v>
      </c>
      <c r="C274" t="s">
        <v>14</v>
      </c>
      <c r="D274" s="67" t="s">
        <v>24</v>
      </c>
      <c r="E274" s="67" t="s">
        <v>40</v>
      </c>
    </row>
    <row r="275" spans="1:5">
      <c r="A275">
        <f t="shared" si="7"/>
        <v>40</v>
      </c>
      <c r="B275" s="66">
        <v>45931</v>
      </c>
      <c r="C275" t="s">
        <v>14</v>
      </c>
      <c r="D275" s="67" t="s">
        <v>26</v>
      </c>
      <c r="E275" s="67" t="s">
        <v>40</v>
      </c>
    </row>
    <row r="276" spans="1:5">
      <c r="A276">
        <f t="shared" si="7"/>
        <v>40</v>
      </c>
      <c r="B276" s="66">
        <v>45932</v>
      </c>
      <c r="C276" t="s">
        <v>14</v>
      </c>
      <c r="D276" s="67" t="s">
        <v>15</v>
      </c>
      <c r="E276" s="67" t="s">
        <v>40</v>
      </c>
    </row>
    <row r="277" spans="1:5">
      <c r="A277">
        <f t="shared" si="7"/>
        <v>40</v>
      </c>
      <c r="B277" s="66">
        <v>45933</v>
      </c>
      <c r="C277" t="s">
        <v>14</v>
      </c>
      <c r="D277" s="67" t="s">
        <v>17</v>
      </c>
      <c r="E277" s="67" t="s">
        <v>40</v>
      </c>
    </row>
    <row r="278" spans="1:5">
      <c r="A278">
        <f t="shared" si="7"/>
        <v>40</v>
      </c>
      <c r="B278" s="66">
        <v>45934</v>
      </c>
      <c r="C278" s="67" t="s">
        <v>6</v>
      </c>
      <c r="D278" s="67" t="s">
        <v>19</v>
      </c>
      <c r="E278" s="67" t="s">
        <v>40</v>
      </c>
    </row>
    <row r="279" spans="1:5">
      <c r="A279">
        <f t="shared" si="7"/>
        <v>40</v>
      </c>
      <c r="B279" s="66">
        <v>45935</v>
      </c>
      <c r="C279" s="67" t="s">
        <v>6</v>
      </c>
      <c r="D279" s="85" t="s">
        <v>7</v>
      </c>
      <c r="E279" s="67"/>
    </row>
    <row r="280" spans="1:5">
      <c r="A280">
        <f t="shared" si="7"/>
        <v>41</v>
      </c>
      <c r="B280" s="66">
        <v>45936</v>
      </c>
      <c r="C280" s="67" t="s">
        <v>6</v>
      </c>
      <c r="D280" s="67" t="s">
        <v>22</v>
      </c>
      <c r="E280" s="67"/>
    </row>
    <row r="281" spans="1:5">
      <c r="A281">
        <f t="shared" si="7"/>
        <v>41</v>
      </c>
      <c r="B281" s="66">
        <v>45937</v>
      </c>
      <c r="C281" s="67" t="s">
        <v>6</v>
      </c>
      <c r="D281" s="67" t="s">
        <v>24</v>
      </c>
      <c r="E281" s="67"/>
    </row>
    <row r="282" spans="1:5">
      <c r="A282">
        <f t="shared" si="7"/>
        <v>41</v>
      </c>
      <c r="B282" s="66">
        <v>45938</v>
      </c>
      <c r="C282" s="67" t="s">
        <v>6</v>
      </c>
      <c r="D282" s="67" t="s">
        <v>26</v>
      </c>
      <c r="E282" s="67"/>
    </row>
    <row r="283" spans="1:5">
      <c r="A283">
        <f t="shared" si="7"/>
        <v>41</v>
      </c>
      <c r="B283" s="66">
        <v>45939</v>
      </c>
      <c r="C283" s="67" t="s">
        <v>6</v>
      </c>
      <c r="D283" s="67" t="s">
        <v>15</v>
      </c>
    </row>
    <row r="284" spans="1:5">
      <c r="A284">
        <f t="shared" si="7"/>
        <v>41</v>
      </c>
      <c r="B284" s="66">
        <v>45940</v>
      </c>
      <c r="C284" t="s">
        <v>6</v>
      </c>
      <c r="D284" s="67" t="s">
        <v>17</v>
      </c>
    </row>
    <row r="285" spans="1:5">
      <c r="A285">
        <f t="shared" si="7"/>
        <v>41</v>
      </c>
      <c r="B285" s="66">
        <v>45941</v>
      </c>
      <c r="C285" t="s">
        <v>6</v>
      </c>
      <c r="D285" s="67" t="s">
        <v>19</v>
      </c>
    </row>
    <row r="286" spans="1:5">
      <c r="A286">
        <f t="shared" si="7"/>
        <v>41</v>
      </c>
      <c r="B286" s="66">
        <v>45942</v>
      </c>
      <c r="C286" t="s">
        <v>6</v>
      </c>
      <c r="D286" s="85" t="s">
        <v>7</v>
      </c>
    </row>
    <row r="287" spans="1:5">
      <c r="A287">
        <f t="shared" si="7"/>
        <v>42</v>
      </c>
      <c r="B287" s="66">
        <v>45943</v>
      </c>
      <c r="C287" t="s">
        <v>6</v>
      </c>
      <c r="D287" s="67" t="s">
        <v>22</v>
      </c>
    </row>
    <row r="288" spans="1:5">
      <c r="A288">
        <f t="shared" si="7"/>
        <v>42</v>
      </c>
      <c r="B288" s="66">
        <v>45944</v>
      </c>
      <c r="C288" t="s">
        <v>6</v>
      </c>
      <c r="D288" s="67" t="s">
        <v>24</v>
      </c>
    </row>
    <row r="289" spans="1:4">
      <c r="A289">
        <f t="shared" si="7"/>
        <v>42</v>
      </c>
      <c r="B289" s="66">
        <v>45945</v>
      </c>
      <c r="C289" t="s">
        <v>6</v>
      </c>
      <c r="D289" s="67" t="s">
        <v>26</v>
      </c>
    </row>
    <row r="290" spans="1:4">
      <c r="A290">
        <f t="shared" si="7"/>
        <v>42</v>
      </c>
      <c r="B290" s="66">
        <v>45946</v>
      </c>
      <c r="C290" t="s">
        <v>6</v>
      </c>
      <c r="D290" s="67" t="s">
        <v>15</v>
      </c>
    </row>
    <row r="291" spans="1:4">
      <c r="A291">
        <f t="shared" si="7"/>
        <v>42</v>
      </c>
      <c r="B291" s="66">
        <v>45947</v>
      </c>
      <c r="C291" t="s">
        <v>6</v>
      </c>
      <c r="D291" s="67" t="s">
        <v>17</v>
      </c>
    </row>
    <row r="292" spans="1:4">
      <c r="A292">
        <f t="shared" si="7"/>
        <v>42</v>
      </c>
      <c r="B292" s="66">
        <v>45948</v>
      </c>
      <c r="C292" t="s">
        <v>6</v>
      </c>
      <c r="D292" s="67" t="s">
        <v>19</v>
      </c>
    </row>
    <row r="293" spans="1:4">
      <c r="A293">
        <f t="shared" si="7"/>
        <v>42</v>
      </c>
      <c r="B293" s="66">
        <v>45949</v>
      </c>
      <c r="C293" t="s">
        <v>6</v>
      </c>
      <c r="D293" s="85" t="s">
        <v>7</v>
      </c>
    </row>
    <row r="294" spans="1:4">
      <c r="A294">
        <f t="shared" si="7"/>
        <v>43</v>
      </c>
      <c r="B294" s="66">
        <v>45950</v>
      </c>
      <c r="C294" t="s">
        <v>6</v>
      </c>
      <c r="D294" s="67" t="s">
        <v>22</v>
      </c>
    </row>
    <row r="295" spans="1:4">
      <c r="A295">
        <f t="shared" si="7"/>
        <v>43</v>
      </c>
      <c r="B295" s="66">
        <v>45951</v>
      </c>
      <c r="C295" t="s">
        <v>6</v>
      </c>
      <c r="D295" s="67" t="s">
        <v>24</v>
      </c>
    </row>
    <row r="296" spans="1:4">
      <c r="A296">
        <f t="shared" si="7"/>
        <v>43</v>
      </c>
      <c r="B296" s="66">
        <v>45952</v>
      </c>
      <c r="C296" t="s">
        <v>6</v>
      </c>
      <c r="D296" s="67" t="s">
        <v>26</v>
      </c>
    </row>
    <row r="297" spans="1:4">
      <c r="A297">
        <f t="shared" si="7"/>
        <v>43</v>
      </c>
      <c r="B297" s="66">
        <v>45953</v>
      </c>
      <c r="C297" t="s">
        <v>6</v>
      </c>
      <c r="D297" s="67" t="s">
        <v>15</v>
      </c>
    </row>
    <row r="298" spans="1:4">
      <c r="A298">
        <f t="shared" si="7"/>
        <v>43</v>
      </c>
      <c r="B298" s="66">
        <v>45954</v>
      </c>
      <c r="C298" t="s">
        <v>6</v>
      </c>
      <c r="D298" s="67" t="s">
        <v>17</v>
      </c>
    </row>
    <row r="299" spans="1:4">
      <c r="A299">
        <f t="shared" si="7"/>
        <v>43</v>
      </c>
      <c r="B299" s="66">
        <v>45955</v>
      </c>
      <c r="C299" t="s">
        <v>6</v>
      </c>
      <c r="D299" s="67" t="s">
        <v>19</v>
      </c>
    </row>
    <row r="300" spans="1:4">
      <c r="A300">
        <f t="shared" si="7"/>
        <v>43</v>
      </c>
      <c r="B300" s="66">
        <v>45956</v>
      </c>
      <c r="C300" t="s">
        <v>6</v>
      </c>
      <c r="D300" s="85" t="s">
        <v>7</v>
      </c>
    </row>
    <row r="301" spans="1:4">
      <c r="A301">
        <f t="shared" si="7"/>
        <v>44</v>
      </c>
      <c r="B301" s="66">
        <v>45957</v>
      </c>
      <c r="C301" t="s">
        <v>6</v>
      </c>
      <c r="D301" s="67" t="s">
        <v>22</v>
      </c>
    </row>
    <row r="302" spans="1:4">
      <c r="A302">
        <f t="shared" si="7"/>
        <v>44</v>
      </c>
      <c r="B302" s="66">
        <v>45958</v>
      </c>
      <c r="C302" t="s">
        <v>6</v>
      </c>
      <c r="D302" s="67" t="s">
        <v>24</v>
      </c>
    </row>
    <row r="303" spans="1:4">
      <c r="A303">
        <f t="shared" si="7"/>
        <v>44</v>
      </c>
      <c r="B303" s="66">
        <v>45959</v>
      </c>
      <c r="C303" t="s">
        <v>6</v>
      </c>
      <c r="D303" s="67" t="s">
        <v>26</v>
      </c>
    </row>
    <row r="304" spans="1:4">
      <c r="A304">
        <f t="shared" si="7"/>
        <v>44</v>
      </c>
      <c r="B304" s="66">
        <v>45960</v>
      </c>
      <c r="C304" t="s">
        <v>6</v>
      </c>
      <c r="D304" s="67" t="s">
        <v>15</v>
      </c>
    </row>
    <row r="305" spans="1:4">
      <c r="A305">
        <f t="shared" si="7"/>
        <v>44</v>
      </c>
      <c r="B305" s="66">
        <v>45961</v>
      </c>
      <c r="C305" t="s">
        <v>6</v>
      </c>
      <c r="D305" s="67" t="s">
        <v>17</v>
      </c>
    </row>
    <row r="306" spans="1:4">
      <c r="A306">
        <f t="shared" si="7"/>
        <v>44</v>
      </c>
      <c r="B306" s="66">
        <v>45962</v>
      </c>
      <c r="C306" t="s">
        <v>6</v>
      </c>
      <c r="D306" s="67" t="s">
        <v>19</v>
      </c>
    </row>
    <row r="307" spans="1:4">
      <c r="A307">
        <f t="shared" si="7"/>
        <v>44</v>
      </c>
      <c r="B307" s="66">
        <v>45963</v>
      </c>
      <c r="C307" t="s">
        <v>6</v>
      </c>
      <c r="D307" s="85" t="s">
        <v>7</v>
      </c>
    </row>
    <row r="308" spans="1:4">
      <c r="A308">
        <f t="shared" si="7"/>
        <v>45</v>
      </c>
      <c r="B308" s="66">
        <v>45964</v>
      </c>
      <c r="C308" t="s">
        <v>6</v>
      </c>
      <c r="D308" s="67" t="s">
        <v>22</v>
      </c>
    </row>
    <row r="309" spans="1:4">
      <c r="A309">
        <f t="shared" si="7"/>
        <v>45</v>
      </c>
      <c r="B309" s="66">
        <v>45965</v>
      </c>
      <c r="C309" t="s">
        <v>6</v>
      </c>
      <c r="D309" s="67" t="s">
        <v>24</v>
      </c>
    </row>
    <row r="310" spans="1:4">
      <c r="A310">
        <f t="shared" si="7"/>
        <v>45</v>
      </c>
      <c r="B310" s="66">
        <v>45966</v>
      </c>
      <c r="C310" t="s">
        <v>6</v>
      </c>
      <c r="D310" s="67" t="s">
        <v>26</v>
      </c>
    </row>
    <row r="311" spans="1:4">
      <c r="A311">
        <f t="shared" si="7"/>
        <v>45</v>
      </c>
      <c r="B311" s="66">
        <v>45967</v>
      </c>
      <c r="C311" t="s">
        <v>6</v>
      </c>
      <c r="D311" s="67" t="s">
        <v>15</v>
      </c>
    </row>
    <row r="312" spans="1:4">
      <c r="A312">
        <f t="shared" si="7"/>
        <v>45</v>
      </c>
      <c r="B312" s="66">
        <v>45968</v>
      </c>
      <c r="C312" t="s">
        <v>6</v>
      </c>
      <c r="D312" s="67" t="s">
        <v>17</v>
      </c>
    </row>
    <row r="313" spans="1:4">
      <c r="A313">
        <f t="shared" si="7"/>
        <v>45</v>
      </c>
      <c r="B313" s="66">
        <v>45969</v>
      </c>
      <c r="C313" t="s">
        <v>6</v>
      </c>
      <c r="D313" s="67" t="s">
        <v>19</v>
      </c>
    </row>
    <row r="314" spans="1:4">
      <c r="A314">
        <f t="shared" si="7"/>
        <v>45</v>
      </c>
      <c r="B314" s="66">
        <v>45970</v>
      </c>
      <c r="C314" t="s">
        <v>6</v>
      </c>
      <c r="D314" s="85" t="s">
        <v>7</v>
      </c>
    </row>
    <row r="315" spans="1:4">
      <c r="A315">
        <f t="shared" si="7"/>
        <v>46</v>
      </c>
      <c r="B315" s="66">
        <v>45971</v>
      </c>
      <c r="C315" t="s">
        <v>6</v>
      </c>
      <c r="D315" s="67" t="s">
        <v>22</v>
      </c>
    </row>
    <row r="316" spans="1:4">
      <c r="A316">
        <f t="shared" si="7"/>
        <v>46</v>
      </c>
      <c r="B316" s="66">
        <v>45972</v>
      </c>
      <c r="C316" t="s">
        <v>6</v>
      </c>
      <c r="D316" s="67" t="s">
        <v>24</v>
      </c>
    </row>
    <row r="317" spans="1:4">
      <c r="A317">
        <f t="shared" si="7"/>
        <v>46</v>
      </c>
      <c r="B317" s="66">
        <v>45973</v>
      </c>
      <c r="C317" t="s">
        <v>6</v>
      </c>
      <c r="D317" s="67" t="s">
        <v>26</v>
      </c>
    </row>
    <row r="318" spans="1:4">
      <c r="A318">
        <f t="shared" si="7"/>
        <v>46</v>
      </c>
      <c r="B318" s="66">
        <v>45974</v>
      </c>
      <c r="C318" t="s">
        <v>6</v>
      </c>
      <c r="D318" s="67" t="s">
        <v>15</v>
      </c>
    </row>
    <row r="319" spans="1:4">
      <c r="A319">
        <f t="shared" si="7"/>
        <v>46</v>
      </c>
      <c r="B319" s="66">
        <v>45975</v>
      </c>
      <c r="C319" t="s">
        <v>6</v>
      </c>
      <c r="D319" s="67" t="s">
        <v>17</v>
      </c>
    </row>
    <row r="320" spans="1:4">
      <c r="A320">
        <f t="shared" si="7"/>
        <v>46</v>
      </c>
      <c r="B320" s="66">
        <v>45976</v>
      </c>
      <c r="C320" t="s">
        <v>6</v>
      </c>
      <c r="D320" s="67" t="s">
        <v>19</v>
      </c>
    </row>
    <row r="321" spans="1:4">
      <c r="A321">
        <f t="shared" si="7"/>
        <v>46</v>
      </c>
      <c r="B321" s="66">
        <v>45977</v>
      </c>
      <c r="C321" t="s">
        <v>6</v>
      </c>
      <c r="D321" s="85" t="s">
        <v>7</v>
      </c>
    </row>
    <row r="322" spans="1:4">
      <c r="A322">
        <f t="shared" si="7"/>
        <v>47</v>
      </c>
      <c r="B322" s="66">
        <v>45978</v>
      </c>
      <c r="C322" t="s">
        <v>6</v>
      </c>
      <c r="D322" s="67" t="s">
        <v>22</v>
      </c>
    </row>
    <row r="323" spans="1:4">
      <c r="A323">
        <f t="shared" ref="A323:A366" si="8">WEEKNUM(B323,21)</f>
        <v>47</v>
      </c>
      <c r="B323" s="66">
        <v>45979</v>
      </c>
      <c r="C323" t="s">
        <v>6</v>
      </c>
      <c r="D323" s="67" t="s">
        <v>24</v>
      </c>
    </row>
    <row r="324" spans="1:4">
      <c r="A324">
        <f t="shared" si="8"/>
        <v>47</v>
      </c>
      <c r="B324" s="66">
        <v>45980</v>
      </c>
      <c r="C324" t="s">
        <v>6</v>
      </c>
      <c r="D324" s="67" t="s">
        <v>26</v>
      </c>
    </row>
    <row r="325" spans="1:4">
      <c r="A325">
        <f t="shared" si="8"/>
        <v>47</v>
      </c>
      <c r="B325" s="66">
        <v>45981</v>
      </c>
      <c r="C325" t="s">
        <v>6</v>
      </c>
      <c r="D325" s="67" t="s">
        <v>15</v>
      </c>
    </row>
    <row r="326" spans="1:4">
      <c r="A326">
        <f t="shared" si="8"/>
        <v>47</v>
      </c>
      <c r="B326" s="66">
        <v>45982</v>
      </c>
      <c r="C326" t="s">
        <v>6</v>
      </c>
      <c r="D326" s="67" t="s">
        <v>17</v>
      </c>
    </row>
    <row r="327" spans="1:4">
      <c r="A327">
        <f t="shared" si="8"/>
        <v>47</v>
      </c>
      <c r="B327" s="66">
        <v>45983</v>
      </c>
      <c r="C327" t="s">
        <v>6</v>
      </c>
      <c r="D327" s="67" t="s">
        <v>19</v>
      </c>
    </row>
    <row r="328" spans="1:4">
      <c r="A328">
        <f t="shared" si="8"/>
        <v>47</v>
      </c>
      <c r="B328" s="66">
        <v>45984</v>
      </c>
      <c r="C328" t="s">
        <v>6</v>
      </c>
      <c r="D328" s="85" t="s">
        <v>7</v>
      </c>
    </row>
    <row r="329" spans="1:4">
      <c r="A329">
        <f t="shared" si="8"/>
        <v>48</v>
      </c>
      <c r="B329" s="66">
        <v>45985</v>
      </c>
      <c r="C329" t="s">
        <v>6</v>
      </c>
      <c r="D329" s="67" t="s">
        <v>22</v>
      </c>
    </row>
    <row r="330" spans="1:4">
      <c r="A330">
        <f t="shared" si="8"/>
        <v>48</v>
      </c>
      <c r="B330" s="66">
        <v>45986</v>
      </c>
      <c r="C330" t="s">
        <v>6</v>
      </c>
      <c r="D330" s="67" t="s">
        <v>24</v>
      </c>
    </row>
    <row r="331" spans="1:4">
      <c r="A331">
        <f t="shared" si="8"/>
        <v>48</v>
      </c>
      <c r="B331" s="66">
        <v>45987</v>
      </c>
      <c r="C331" t="s">
        <v>6</v>
      </c>
      <c r="D331" s="67" t="s">
        <v>26</v>
      </c>
    </row>
    <row r="332" spans="1:4">
      <c r="A332">
        <f t="shared" si="8"/>
        <v>48</v>
      </c>
      <c r="B332" s="66">
        <v>45988</v>
      </c>
      <c r="C332" t="s">
        <v>6</v>
      </c>
      <c r="D332" s="67" t="s">
        <v>15</v>
      </c>
    </row>
    <row r="333" spans="1:4">
      <c r="A333">
        <f t="shared" si="8"/>
        <v>48</v>
      </c>
      <c r="B333" s="66">
        <v>45989</v>
      </c>
      <c r="C333" t="s">
        <v>6</v>
      </c>
      <c r="D333" s="67" t="s">
        <v>17</v>
      </c>
    </row>
    <row r="334" spans="1:4">
      <c r="A334">
        <f t="shared" si="8"/>
        <v>48</v>
      </c>
      <c r="B334" s="66">
        <v>45990</v>
      </c>
      <c r="C334" t="s">
        <v>6</v>
      </c>
      <c r="D334" s="67" t="s">
        <v>19</v>
      </c>
    </row>
    <row r="335" spans="1:4">
      <c r="A335">
        <f t="shared" si="8"/>
        <v>48</v>
      </c>
      <c r="B335" s="66">
        <v>45991</v>
      </c>
      <c r="C335" t="s">
        <v>6</v>
      </c>
      <c r="D335" s="85" t="s">
        <v>7</v>
      </c>
    </row>
    <row r="336" spans="1:4">
      <c r="A336">
        <f t="shared" si="8"/>
        <v>49</v>
      </c>
      <c r="B336" s="66">
        <v>45992</v>
      </c>
      <c r="C336" t="s">
        <v>6</v>
      </c>
      <c r="D336" s="67" t="s">
        <v>22</v>
      </c>
    </row>
    <row r="337" spans="1:4">
      <c r="A337">
        <f t="shared" si="8"/>
        <v>49</v>
      </c>
      <c r="B337" s="66">
        <v>45993</v>
      </c>
      <c r="C337" t="s">
        <v>6</v>
      </c>
      <c r="D337" s="67" t="s">
        <v>24</v>
      </c>
    </row>
    <row r="338" spans="1:4">
      <c r="A338">
        <f t="shared" si="8"/>
        <v>49</v>
      </c>
      <c r="B338" s="66">
        <v>45994</v>
      </c>
      <c r="C338" t="s">
        <v>6</v>
      </c>
      <c r="D338" s="67" t="s">
        <v>26</v>
      </c>
    </row>
    <row r="339" spans="1:4">
      <c r="A339">
        <f t="shared" si="8"/>
        <v>49</v>
      </c>
      <c r="B339" s="66">
        <v>45995</v>
      </c>
      <c r="C339" t="s">
        <v>6</v>
      </c>
      <c r="D339" s="67" t="s">
        <v>15</v>
      </c>
    </row>
    <row r="340" spans="1:4">
      <c r="A340">
        <f t="shared" si="8"/>
        <v>49</v>
      </c>
      <c r="B340" s="66">
        <v>45996</v>
      </c>
      <c r="C340" t="s">
        <v>6</v>
      </c>
      <c r="D340" s="67" t="s">
        <v>17</v>
      </c>
    </row>
    <row r="341" spans="1:4">
      <c r="A341">
        <f t="shared" si="8"/>
        <v>49</v>
      </c>
      <c r="B341" s="66">
        <v>45997</v>
      </c>
      <c r="C341" t="s">
        <v>6</v>
      </c>
      <c r="D341" s="67" t="s">
        <v>19</v>
      </c>
    </row>
    <row r="342" spans="1:4">
      <c r="A342">
        <f t="shared" si="8"/>
        <v>49</v>
      </c>
      <c r="B342" s="66">
        <v>45998</v>
      </c>
      <c r="C342" t="s">
        <v>6</v>
      </c>
      <c r="D342" s="85" t="s">
        <v>7</v>
      </c>
    </row>
    <row r="343" spans="1:4">
      <c r="A343">
        <f t="shared" si="8"/>
        <v>50</v>
      </c>
      <c r="B343" s="66">
        <v>45999</v>
      </c>
      <c r="C343" t="s">
        <v>6</v>
      </c>
      <c r="D343" s="67" t="s">
        <v>22</v>
      </c>
    </row>
    <row r="344" spans="1:4">
      <c r="A344">
        <f t="shared" si="8"/>
        <v>50</v>
      </c>
      <c r="B344" s="66">
        <v>46000</v>
      </c>
      <c r="C344" t="s">
        <v>6</v>
      </c>
      <c r="D344" s="67" t="s">
        <v>24</v>
      </c>
    </row>
    <row r="345" spans="1:4">
      <c r="A345">
        <f t="shared" si="8"/>
        <v>50</v>
      </c>
      <c r="B345" s="66">
        <v>46001</v>
      </c>
      <c r="C345" t="s">
        <v>6</v>
      </c>
      <c r="D345" s="67" t="s">
        <v>26</v>
      </c>
    </row>
    <row r="346" spans="1:4">
      <c r="A346">
        <f t="shared" si="8"/>
        <v>50</v>
      </c>
      <c r="B346" s="66">
        <v>46002</v>
      </c>
      <c r="C346" t="s">
        <v>6</v>
      </c>
      <c r="D346" s="67" t="s">
        <v>15</v>
      </c>
    </row>
    <row r="347" spans="1:4">
      <c r="A347">
        <f t="shared" si="8"/>
        <v>50</v>
      </c>
      <c r="B347" s="66">
        <v>46003</v>
      </c>
      <c r="C347" t="s">
        <v>6</v>
      </c>
      <c r="D347" s="67" t="s">
        <v>17</v>
      </c>
    </row>
    <row r="348" spans="1:4">
      <c r="A348">
        <f t="shared" si="8"/>
        <v>50</v>
      </c>
      <c r="B348" s="66">
        <v>46004</v>
      </c>
      <c r="C348" t="s">
        <v>6</v>
      </c>
      <c r="D348" s="67" t="s">
        <v>19</v>
      </c>
    </row>
    <row r="349" spans="1:4">
      <c r="A349">
        <f t="shared" si="8"/>
        <v>50</v>
      </c>
      <c r="B349" s="66">
        <v>46005</v>
      </c>
      <c r="C349" t="s">
        <v>6</v>
      </c>
      <c r="D349" s="85" t="s">
        <v>7</v>
      </c>
    </row>
    <row r="350" spans="1:4">
      <c r="A350">
        <f t="shared" si="8"/>
        <v>51</v>
      </c>
      <c r="B350" s="66">
        <v>46006</v>
      </c>
      <c r="C350" t="s">
        <v>6</v>
      </c>
      <c r="D350" s="67" t="s">
        <v>22</v>
      </c>
    </row>
    <row r="351" spans="1:4">
      <c r="A351">
        <f t="shared" si="8"/>
        <v>51</v>
      </c>
      <c r="B351" s="66">
        <v>46007</v>
      </c>
      <c r="C351" t="s">
        <v>6</v>
      </c>
      <c r="D351" s="67" t="s">
        <v>24</v>
      </c>
    </row>
    <row r="352" spans="1:4">
      <c r="A352">
        <f t="shared" si="8"/>
        <v>51</v>
      </c>
      <c r="B352" s="66">
        <v>46008</v>
      </c>
      <c r="C352" t="s">
        <v>6</v>
      </c>
      <c r="D352" s="67" t="s">
        <v>26</v>
      </c>
    </row>
    <row r="353" spans="1:6">
      <c r="A353">
        <f t="shared" si="8"/>
        <v>51</v>
      </c>
      <c r="B353" s="66">
        <v>46009</v>
      </c>
      <c r="C353" t="s">
        <v>6</v>
      </c>
      <c r="D353" s="67" t="s">
        <v>15</v>
      </c>
    </row>
    <row r="354" spans="1:6">
      <c r="A354">
        <f t="shared" si="8"/>
        <v>51</v>
      </c>
      <c r="B354" s="66">
        <v>46010</v>
      </c>
      <c r="C354" t="s">
        <v>6</v>
      </c>
      <c r="D354" s="67" t="s">
        <v>17</v>
      </c>
    </row>
    <row r="355" spans="1:6">
      <c r="A355">
        <f t="shared" si="8"/>
        <v>51</v>
      </c>
      <c r="B355" s="66">
        <v>46011</v>
      </c>
      <c r="C355" t="s">
        <v>6</v>
      </c>
      <c r="D355" s="67" t="s">
        <v>19</v>
      </c>
    </row>
    <row r="356" spans="1:6">
      <c r="A356">
        <f t="shared" si="8"/>
        <v>51</v>
      </c>
      <c r="B356" s="66">
        <v>46012</v>
      </c>
      <c r="C356" t="s">
        <v>6</v>
      </c>
      <c r="D356" s="85" t="s">
        <v>7</v>
      </c>
    </row>
    <row r="357" spans="1:6">
      <c r="A357">
        <f t="shared" si="8"/>
        <v>52</v>
      </c>
      <c r="B357" s="66">
        <v>46013</v>
      </c>
      <c r="C357" t="s">
        <v>14</v>
      </c>
      <c r="D357" s="67" t="s">
        <v>22</v>
      </c>
      <c r="E357" s="67" t="s">
        <v>41</v>
      </c>
    </row>
    <row r="358" spans="1:6">
      <c r="A358">
        <f t="shared" si="8"/>
        <v>52</v>
      </c>
      <c r="B358" s="66">
        <v>46014</v>
      </c>
      <c r="C358" s="67" t="s">
        <v>14</v>
      </c>
      <c r="D358" s="67" t="s">
        <v>24</v>
      </c>
      <c r="E358" s="67" t="s">
        <v>41</v>
      </c>
    </row>
    <row r="359" spans="1:6">
      <c r="A359">
        <f t="shared" si="8"/>
        <v>52</v>
      </c>
      <c r="B359" s="66">
        <v>46015</v>
      </c>
      <c r="C359" t="s">
        <v>6</v>
      </c>
      <c r="D359" s="67" t="s">
        <v>19</v>
      </c>
      <c r="E359" s="67" t="s">
        <v>42</v>
      </c>
    </row>
    <row r="360" spans="1:6">
      <c r="A360">
        <f t="shared" si="8"/>
        <v>52</v>
      </c>
      <c r="B360" s="66">
        <v>46016</v>
      </c>
      <c r="C360" t="s">
        <v>6</v>
      </c>
      <c r="D360" s="85" t="s">
        <v>7</v>
      </c>
      <c r="E360" s="67" t="s">
        <v>43</v>
      </c>
      <c r="F360" t="s">
        <v>9</v>
      </c>
    </row>
    <row r="361" spans="1:6">
      <c r="A361">
        <f t="shared" si="8"/>
        <v>52</v>
      </c>
      <c r="B361" s="66">
        <v>46017</v>
      </c>
      <c r="C361" t="s">
        <v>6</v>
      </c>
      <c r="D361" s="85" t="s">
        <v>7</v>
      </c>
      <c r="E361" s="67" t="s">
        <v>44</v>
      </c>
      <c r="F361" t="s">
        <v>9</v>
      </c>
    </row>
    <row r="362" spans="1:6">
      <c r="A362">
        <f t="shared" si="8"/>
        <v>52</v>
      </c>
      <c r="B362" s="66">
        <v>46018</v>
      </c>
      <c r="C362" s="67" t="s">
        <v>6</v>
      </c>
      <c r="D362" s="67" t="s">
        <v>19</v>
      </c>
      <c r="E362" s="67"/>
      <c r="F362" t="s">
        <v>9</v>
      </c>
    </row>
    <row r="363" spans="1:6">
      <c r="A363">
        <f t="shared" si="8"/>
        <v>52</v>
      </c>
      <c r="B363" s="66">
        <v>46019</v>
      </c>
      <c r="C363" s="67" t="s">
        <v>6</v>
      </c>
      <c r="D363" s="85" t="s">
        <v>7</v>
      </c>
      <c r="E363" s="67" t="s">
        <v>45</v>
      </c>
      <c r="F363" t="s">
        <v>9</v>
      </c>
    </row>
    <row r="364" spans="1:6">
      <c r="A364">
        <f t="shared" si="8"/>
        <v>1</v>
      </c>
      <c r="B364" s="66">
        <v>46020</v>
      </c>
      <c r="C364" s="67" t="s">
        <v>28</v>
      </c>
      <c r="D364" s="67" t="s">
        <v>22</v>
      </c>
      <c r="E364" s="67" t="s">
        <v>45</v>
      </c>
      <c r="F364" t="s">
        <v>9</v>
      </c>
    </row>
    <row r="365" spans="1:6">
      <c r="A365">
        <f t="shared" si="8"/>
        <v>1</v>
      </c>
      <c r="B365" s="66">
        <v>46021</v>
      </c>
      <c r="C365" s="67" t="s">
        <v>28</v>
      </c>
      <c r="D365" s="67" t="s">
        <v>24</v>
      </c>
      <c r="E365" s="67" t="s">
        <v>45</v>
      </c>
      <c r="F365" t="s">
        <v>9</v>
      </c>
    </row>
    <row r="366" spans="1:6">
      <c r="A366">
        <f t="shared" si="8"/>
        <v>1</v>
      </c>
      <c r="B366" s="66">
        <v>46022</v>
      </c>
      <c r="C366" t="s">
        <v>6</v>
      </c>
      <c r="D366" s="67" t="s">
        <v>19</v>
      </c>
      <c r="E366" s="67" t="s">
        <v>46</v>
      </c>
      <c r="F366" t="s">
        <v>9</v>
      </c>
    </row>
    <row r="368" spans="1:6">
      <c r="D368" s="67"/>
    </row>
    <row r="369" spans="4:4">
      <c r="D369" s="67"/>
    </row>
    <row r="370" spans="4:4">
      <c r="D370" s="67"/>
    </row>
    <row r="371" spans="4:4">
      <c r="D371" s="67"/>
    </row>
    <row r="372" spans="4:4">
      <c r="D372" s="67"/>
    </row>
    <row r="373" spans="4:4">
      <c r="D373" s="67"/>
    </row>
    <row r="374" spans="4:4">
      <c r="D374" s="67"/>
    </row>
    <row r="375" spans="4:4">
      <c r="D375" s="67"/>
    </row>
    <row r="376" spans="4:4">
      <c r="D376" s="67"/>
    </row>
    <row r="377" spans="4:4">
      <c r="D377" s="67"/>
    </row>
    <row r="378" spans="4:4">
      <c r="D378" s="67"/>
    </row>
    <row r="379" spans="4:4">
      <c r="D379" s="67"/>
    </row>
    <row r="380" spans="4:4">
      <c r="D380" s="67"/>
    </row>
    <row r="381" spans="4:4">
      <c r="D381" s="67"/>
    </row>
    <row r="382" spans="4:4">
      <c r="D382" s="67"/>
    </row>
    <row r="383" spans="4:4">
      <c r="D383" s="67"/>
    </row>
    <row r="384" spans="4:4">
      <c r="D384" s="67"/>
    </row>
    <row r="385" spans="4:4">
      <c r="D385" s="67"/>
    </row>
    <row r="386" spans="4:4">
      <c r="D386" s="67"/>
    </row>
    <row r="387" spans="4:4">
      <c r="D387" s="67"/>
    </row>
    <row r="388" spans="4:4">
      <c r="D388" s="67"/>
    </row>
    <row r="389" spans="4:4">
      <c r="D389" s="67"/>
    </row>
    <row r="390" spans="4:4">
      <c r="D390" s="67"/>
    </row>
    <row r="391" spans="4:4">
      <c r="D391" s="67"/>
    </row>
    <row r="392" spans="4:4">
      <c r="D392" s="67"/>
    </row>
    <row r="393" spans="4:4">
      <c r="D393" s="67"/>
    </row>
    <row r="394" spans="4:4">
      <c r="D394" s="67"/>
    </row>
    <row r="395" spans="4:4">
      <c r="D395" s="67"/>
    </row>
    <row r="396" spans="4:4">
      <c r="D396" s="67"/>
    </row>
    <row r="397" spans="4:4">
      <c r="D397" s="67"/>
    </row>
    <row r="398" spans="4:4">
      <c r="D398" s="67"/>
    </row>
    <row r="399" spans="4:4">
      <c r="D399" s="67"/>
    </row>
    <row r="400" spans="4:4">
      <c r="D400" s="67"/>
    </row>
    <row r="401" spans="4:4">
      <c r="D401" s="67"/>
    </row>
    <row r="402" spans="4:4">
      <c r="D402" s="67"/>
    </row>
    <row r="403" spans="4:4">
      <c r="D403" s="67"/>
    </row>
    <row r="404" spans="4:4">
      <c r="D404" s="67"/>
    </row>
    <row r="405" spans="4:4">
      <c r="D405" s="67"/>
    </row>
    <row r="406" spans="4:4">
      <c r="D406" s="67"/>
    </row>
    <row r="407" spans="4:4">
      <c r="D407" s="67"/>
    </row>
    <row r="408" spans="4:4">
      <c r="D408" s="67"/>
    </row>
    <row r="409" spans="4:4">
      <c r="D409" s="67"/>
    </row>
    <row r="410" spans="4:4">
      <c r="D410" s="67"/>
    </row>
    <row r="411" spans="4:4">
      <c r="D411" s="67"/>
    </row>
    <row r="412" spans="4:4">
      <c r="D412" s="67"/>
    </row>
    <row r="413" spans="4:4">
      <c r="D413" s="67"/>
    </row>
    <row r="414" spans="4:4">
      <c r="D414" s="67"/>
    </row>
    <row r="415" spans="4:4">
      <c r="D415" s="67"/>
    </row>
    <row r="416" spans="4:4">
      <c r="D416" s="67"/>
    </row>
    <row r="417" spans="4:4">
      <c r="D417" s="67"/>
    </row>
    <row r="418" spans="4:4">
      <c r="D418" s="67"/>
    </row>
    <row r="419" spans="4:4">
      <c r="D419" s="67"/>
    </row>
    <row r="420" spans="4:4">
      <c r="D420" s="67"/>
    </row>
    <row r="421" spans="4:4">
      <c r="D421" s="67"/>
    </row>
    <row r="422" spans="4:4">
      <c r="D422" s="67"/>
    </row>
    <row r="423" spans="4:4">
      <c r="D423" s="67"/>
    </row>
    <row r="424" spans="4:4">
      <c r="D424" s="67"/>
    </row>
    <row r="425" spans="4:4">
      <c r="D425" s="67"/>
    </row>
    <row r="426" spans="4:4">
      <c r="D426" s="67"/>
    </row>
  </sheetData>
  <autoFilter ref="A1:F366" xr:uid="{00000000-0001-0000-0500-000000000000}"/>
  <phoneticPr fontId="14" type="noConversion"/>
  <conditionalFormatting sqref="C2:C366">
    <cfRule type="cellIs" dxfId="5" priority="1" operator="equal">
      <formula>"SOM"</formula>
    </cfRule>
    <cfRule type="cellIs" dxfId="4" priority="2" operator="equal">
      <formula>"SKF"</formula>
    </cfRule>
  </conditionalFormatting>
  <conditionalFormatting sqref="C368:C1048576">
    <cfRule type="cellIs" dxfId="3" priority="7" operator="equal">
      <formula>"SOM"</formula>
    </cfRule>
    <cfRule type="cellIs" dxfId="2" priority="8" operator="equal">
      <formula>"SKF"</formula>
    </cfRule>
  </conditionalFormatting>
  <conditionalFormatting sqref="D2:D366 D368:D1048576">
    <cfRule type="cellIs" dxfId="1" priority="9" operator="equal">
      <formula>"lørdag"</formula>
    </cfRule>
    <cfRule type="cellIs" dxfId="0" priority="10" operator="equal">
      <formula>"søndag"</formula>
    </cfRule>
  </conditionalFormatting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6"/>
  <sheetViews>
    <sheetView showGridLines="0" tabSelected="1" topLeftCell="A113" zoomScaleNormal="100" workbookViewId="0">
      <selection activeCell="P150" sqref="P150"/>
    </sheetView>
  </sheetViews>
  <sheetFormatPr baseColWidth="10" defaultColWidth="11.42578125" defaultRowHeight="12" customHeight="1"/>
  <cols>
    <col min="1" max="1" width="16.85546875" style="2" bestFit="1" customWidth="1"/>
    <col min="2" max="2" width="27.7109375" style="2" bestFit="1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5703125" style="2" bestFit="1" customWidth="1"/>
    <col min="14" max="14" width="12.42578125" style="2" bestFit="1" customWidth="1"/>
    <col min="15" max="16384" width="11.42578125" style="2"/>
  </cols>
  <sheetData>
    <row r="1" spans="1:14" ht="24" customHeight="1">
      <c r="A1" s="1" t="s">
        <v>47</v>
      </c>
      <c r="G1" s="3" t="s">
        <v>48</v>
      </c>
      <c r="M1" s="103"/>
      <c r="N1" s="103"/>
    </row>
    <row r="2" spans="1:14" ht="12" customHeight="1" thickBot="1">
      <c r="A2" s="4"/>
      <c r="F2" s="29" t="s">
        <v>49</v>
      </c>
      <c r="G2" s="77"/>
      <c r="I2" s="15"/>
      <c r="L2" s="44"/>
      <c r="M2" s="44"/>
    </row>
    <row r="3" spans="1:14" ht="12" customHeight="1">
      <c r="A3" s="105" t="s">
        <v>50</v>
      </c>
      <c r="B3" s="106"/>
      <c r="C3" s="107"/>
      <c r="D3" s="14" t="s">
        <v>51</v>
      </c>
      <c r="I3" s="15"/>
      <c r="L3" s="44"/>
      <c r="M3" s="44"/>
    </row>
    <row r="4" spans="1:14" ht="12" customHeight="1">
      <c r="A4" s="108" t="s">
        <v>52</v>
      </c>
      <c r="B4" s="109"/>
      <c r="C4" s="5">
        <v>100</v>
      </c>
      <c r="D4" s="115" t="s">
        <v>53</v>
      </c>
      <c r="E4" s="116"/>
      <c r="F4" s="116"/>
      <c r="G4" s="116"/>
      <c r="I4" s="15"/>
      <c r="L4" s="44"/>
      <c r="M4" s="44"/>
      <c r="N4" s="34"/>
    </row>
    <row r="5" spans="1:14" ht="12" customHeight="1">
      <c r="A5" s="32" t="s">
        <v>54</v>
      </c>
      <c r="B5" s="33"/>
      <c r="C5" s="5">
        <v>26</v>
      </c>
      <c r="D5" s="115" t="s">
        <v>55</v>
      </c>
      <c r="E5" s="116"/>
      <c r="F5" s="116"/>
      <c r="G5" s="116"/>
      <c r="I5" s="15"/>
      <c r="L5" s="44"/>
      <c r="M5" s="44"/>
      <c r="N5" s="34"/>
    </row>
    <row r="6" spans="1:14" ht="12" customHeight="1">
      <c r="A6" s="32" t="s">
        <v>56</v>
      </c>
      <c r="B6" s="33"/>
      <c r="C6" s="70">
        <v>52</v>
      </c>
      <c r="D6" s="115" t="s">
        <v>57</v>
      </c>
      <c r="E6" s="116"/>
      <c r="F6" s="116"/>
      <c r="G6" s="116"/>
      <c r="I6" s="15"/>
      <c r="L6" s="44"/>
      <c r="M6" s="44"/>
      <c r="N6" s="37"/>
    </row>
    <row r="7" spans="1:14" ht="12" customHeight="1">
      <c r="A7" s="32" t="s">
        <v>58</v>
      </c>
      <c r="B7" s="33"/>
      <c r="C7" s="70">
        <v>14</v>
      </c>
      <c r="D7" s="115"/>
      <c r="E7" s="116"/>
      <c r="F7" s="116"/>
      <c r="G7" s="116"/>
      <c r="I7" s="15"/>
      <c r="L7" s="44"/>
      <c r="M7" s="44"/>
      <c r="N7" s="37"/>
    </row>
    <row r="8" spans="1:14" ht="12" customHeight="1">
      <c r="A8" s="32" t="s">
        <v>59</v>
      </c>
      <c r="B8" s="33"/>
      <c r="C8" s="70">
        <v>18</v>
      </c>
      <c r="D8" s="115" t="s">
        <v>60</v>
      </c>
      <c r="E8" s="116"/>
      <c r="F8" s="116"/>
      <c r="G8" s="116"/>
      <c r="I8" s="15"/>
      <c r="L8" s="44"/>
      <c r="M8" s="44"/>
      <c r="N8" s="37"/>
    </row>
    <row r="9" spans="1:14" ht="12" customHeight="1">
      <c r="A9" s="32" t="s">
        <v>61</v>
      </c>
      <c r="B9" s="33"/>
      <c r="C9" s="70">
        <v>4</v>
      </c>
      <c r="I9" s="15"/>
      <c r="L9" s="44"/>
      <c r="M9" s="44"/>
      <c r="N9" s="37"/>
    </row>
    <row r="10" spans="1:14" ht="12" customHeight="1">
      <c r="A10" s="32" t="s">
        <v>62</v>
      </c>
      <c r="B10" s="33"/>
      <c r="C10" s="70">
        <v>5</v>
      </c>
      <c r="I10" s="15"/>
      <c r="L10" s="44"/>
      <c r="M10" s="36"/>
      <c r="N10" s="37"/>
    </row>
    <row r="11" spans="1:14" ht="12" customHeight="1">
      <c r="A11" s="32" t="s">
        <v>63</v>
      </c>
      <c r="B11" s="33"/>
      <c r="C11" s="70">
        <v>1</v>
      </c>
      <c r="I11" s="15"/>
      <c r="L11" s="44"/>
      <c r="M11" s="36"/>
      <c r="N11" s="37"/>
    </row>
    <row r="12" spans="1:14" ht="12" customHeight="1">
      <c r="A12" s="32" t="s">
        <v>64</v>
      </c>
      <c r="B12" s="33"/>
      <c r="C12" s="70">
        <v>20</v>
      </c>
      <c r="I12" s="15"/>
      <c r="L12" s="44"/>
      <c r="M12" s="36"/>
      <c r="N12" s="37"/>
    </row>
    <row r="13" spans="1:14" ht="12" customHeight="1">
      <c r="A13" s="32" t="s">
        <v>65</v>
      </c>
      <c r="B13" s="33"/>
      <c r="C13" s="70">
        <v>5</v>
      </c>
      <c r="I13" s="15"/>
      <c r="L13" s="44"/>
      <c r="M13" s="36"/>
      <c r="N13" s="37"/>
    </row>
    <row r="14" spans="1:14" ht="12" customHeight="1">
      <c r="A14" s="110" t="s">
        <v>66</v>
      </c>
      <c r="B14" s="111"/>
      <c r="C14" s="70">
        <v>5</v>
      </c>
      <c r="I14" s="15"/>
      <c r="L14" s="44"/>
      <c r="M14" s="36"/>
      <c r="N14" s="37"/>
    </row>
    <row r="15" spans="1:14" ht="12" customHeight="1">
      <c r="A15" s="110" t="s">
        <v>67</v>
      </c>
      <c r="B15" s="111"/>
      <c r="C15" s="70">
        <v>0</v>
      </c>
      <c r="I15" s="15"/>
      <c r="L15" s="44"/>
      <c r="M15" s="36"/>
      <c r="N15" s="37"/>
    </row>
    <row r="16" spans="1:14" ht="12" customHeight="1">
      <c r="A16" s="108" t="s">
        <v>19</v>
      </c>
      <c r="B16" s="109"/>
      <c r="C16" s="5">
        <v>36</v>
      </c>
      <c r="I16" s="15"/>
      <c r="L16" s="44"/>
      <c r="M16" s="36"/>
      <c r="N16" s="37"/>
    </row>
    <row r="17" spans="1:14" ht="12" customHeight="1">
      <c r="A17" s="110" t="s">
        <v>68</v>
      </c>
      <c r="B17" s="111"/>
      <c r="C17" s="5">
        <v>18</v>
      </c>
      <c r="I17" s="15"/>
      <c r="L17" s="44"/>
      <c r="M17" s="36"/>
      <c r="N17" s="37"/>
    </row>
    <row r="18" spans="1:14" ht="12" customHeight="1">
      <c r="A18" s="110" t="s">
        <v>7</v>
      </c>
      <c r="B18" s="111"/>
      <c r="C18" s="5">
        <v>38</v>
      </c>
      <c r="I18" s="15"/>
      <c r="L18" s="44"/>
      <c r="M18" s="36"/>
      <c r="N18" s="37"/>
    </row>
    <row r="19" spans="1:14" ht="12" customHeight="1">
      <c r="A19" s="108" t="s">
        <v>69</v>
      </c>
      <c r="B19" s="109"/>
      <c r="C19" s="5">
        <v>23</v>
      </c>
      <c r="I19" s="15"/>
      <c r="J19" s="35"/>
      <c r="K19" s="35"/>
      <c r="L19" s="10"/>
      <c r="M19" s="36"/>
      <c r="N19" s="37"/>
    </row>
    <row r="20" spans="1:14" ht="12" customHeight="1" thickBot="1">
      <c r="A20" s="112" t="s">
        <v>70</v>
      </c>
      <c r="B20" s="113"/>
      <c r="C20" s="6">
        <f>SUM(C4:C19)</f>
        <v>365</v>
      </c>
      <c r="I20" s="15"/>
      <c r="J20" s="35"/>
      <c r="K20" s="35"/>
      <c r="L20" s="10"/>
      <c r="M20" s="36"/>
      <c r="N20" s="37"/>
    </row>
    <row r="21" spans="1:14" ht="12" customHeight="1">
      <c r="I21" s="16"/>
      <c r="J21" s="38"/>
      <c r="K21" s="39"/>
      <c r="L21" s="10"/>
      <c r="M21" s="40"/>
      <c r="N21" s="41"/>
    </row>
    <row r="22" spans="1:14" ht="12" customHeight="1">
      <c r="A22" s="17" t="s">
        <v>71</v>
      </c>
      <c r="B22" s="7">
        <v>40</v>
      </c>
      <c r="C22" s="8"/>
      <c r="D22" s="8"/>
      <c r="E22" s="8"/>
      <c r="F22" s="30"/>
      <c r="G22" s="30"/>
    </row>
    <row r="23" spans="1:14" ht="12" customHeight="1">
      <c r="A23" s="18" t="s">
        <v>72</v>
      </c>
      <c r="B23" s="2" t="s">
        <v>73</v>
      </c>
    </row>
    <row r="24" spans="1:14" ht="12" customHeight="1">
      <c r="A24" s="18"/>
      <c r="C24" s="97" t="s">
        <v>74</v>
      </c>
      <c r="D24" s="98"/>
      <c r="F24" s="97" t="s">
        <v>75</v>
      </c>
      <c r="G24" s="98"/>
    </row>
    <row r="25" spans="1:14" ht="12" customHeight="1">
      <c r="A25" s="18"/>
      <c r="C25" s="9" t="s">
        <v>76</v>
      </c>
      <c r="D25" s="9" t="s">
        <v>77</v>
      </c>
      <c r="F25" s="9" t="s">
        <v>78</v>
      </c>
      <c r="G25" s="9" t="s">
        <v>79</v>
      </c>
    </row>
    <row r="26" spans="1:14" ht="12" customHeight="1">
      <c r="A26" s="18"/>
      <c r="B26" s="15" t="s">
        <v>80</v>
      </c>
      <c r="C26" s="21">
        <v>544.71400000000006</v>
      </c>
      <c r="D26" s="22">
        <f>C26*C$4</f>
        <v>54471.400000000009</v>
      </c>
      <c r="E26" s="10"/>
      <c r="F26" s="23">
        <v>25.07</v>
      </c>
      <c r="G26" s="27">
        <f>F26*C$4</f>
        <v>2507</v>
      </c>
    </row>
    <row r="27" spans="1:14" ht="12" customHeight="1">
      <c r="A27" s="18"/>
      <c r="B27" s="15" t="s">
        <v>54</v>
      </c>
      <c r="C27" s="21">
        <v>544.71400000000006</v>
      </c>
      <c r="D27" s="22">
        <f>C27*C$5</f>
        <v>14162.564000000002</v>
      </c>
      <c r="E27" s="10"/>
      <c r="F27" s="23">
        <v>25.07</v>
      </c>
      <c r="G27" s="27">
        <f>F27*C$5</f>
        <v>651.82000000000005</v>
      </c>
    </row>
    <row r="28" spans="1:14" ht="12" customHeight="1">
      <c r="A28" s="18"/>
      <c r="B28" s="15" t="s">
        <v>81</v>
      </c>
      <c r="C28" s="21">
        <v>544.71400000000006</v>
      </c>
      <c r="D28" s="22">
        <f>C28*C$6</f>
        <v>28325.128000000004</v>
      </c>
      <c r="E28" s="10"/>
      <c r="F28" s="23">
        <v>25.07</v>
      </c>
      <c r="G28" s="27">
        <f>F28*C$6</f>
        <v>1303.6400000000001</v>
      </c>
    </row>
    <row r="29" spans="1:14" ht="12" customHeight="1">
      <c r="A29" s="18"/>
      <c r="B29" s="15" t="s">
        <v>58</v>
      </c>
      <c r="C29" s="21">
        <v>544.71400000000006</v>
      </c>
      <c r="D29" s="22">
        <f>C29*C$7</f>
        <v>7625.996000000001</v>
      </c>
      <c r="E29" s="10"/>
      <c r="F29" s="23">
        <v>25.07</v>
      </c>
      <c r="G29" s="27">
        <f>F29*C$7</f>
        <v>350.98</v>
      </c>
    </row>
    <row r="30" spans="1:14" ht="12" customHeight="1">
      <c r="A30" s="18"/>
      <c r="B30" s="15" t="s">
        <v>82</v>
      </c>
      <c r="C30" s="21">
        <v>544.71400000000006</v>
      </c>
      <c r="D30" s="22">
        <f>C30*C$8</f>
        <v>9804.8520000000008</v>
      </c>
      <c r="E30" s="10"/>
      <c r="F30" s="23">
        <v>25.07</v>
      </c>
      <c r="G30" s="27">
        <f>F30*C$8</f>
        <v>451.26</v>
      </c>
    </row>
    <row r="31" spans="1:14" ht="12" customHeight="1">
      <c r="A31" s="18"/>
      <c r="B31" s="15" t="s">
        <v>83</v>
      </c>
      <c r="C31" s="21">
        <v>544.71400000000006</v>
      </c>
      <c r="D31" s="22">
        <f>C31*C$9</f>
        <v>2178.8560000000002</v>
      </c>
      <c r="E31" s="10"/>
      <c r="F31" s="23">
        <v>25.07</v>
      </c>
      <c r="G31" s="27">
        <f>F31*C$9</f>
        <v>100.28</v>
      </c>
    </row>
    <row r="32" spans="1:14" ht="12" customHeight="1">
      <c r="A32" s="18"/>
      <c r="B32" s="15" t="s">
        <v>84</v>
      </c>
      <c r="C32" s="21">
        <v>544.71400000000006</v>
      </c>
      <c r="D32" s="22">
        <f>C32*C$10</f>
        <v>2723.57</v>
      </c>
      <c r="E32" s="10"/>
      <c r="F32" s="23">
        <v>25.07</v>
      </c>
      <c r="G32" s="27">
        <f>F32*C$10</f>
        <v>125.35</v>
      </c>
    </row>
    <row r="33" spans="1:9" ht="12" customHeight="1">
      <c r="A33" s="18"/>
      <c r="B33" s="15" t="s">
        <v>85</v>
      </c>
      <c r="C33" s="21">
        <v>544.71400000000006</v>
      </c>
      <c r="D33" s="22">
        <f>C33*C$11</f>
        <v>544.71400000000006</v>
      </c>
      <c r="E33" s="10"/>
      <c r="F33" s="23">
        <v>25.07</v>
      </c>
      <c r="G33" s="27">
        <f>F33*C$11</f>
        <v>25.07</v>
      </c>
    </row>
    <row r="34" spans="1:9" ht="12" customHeight="1">
      <c r="A34" s="18"/>
      <c r="B34" s="15" t="s">
        <v>86</v>
      </c>
      <c r="C34" s="21">
        <v>544.71400000000006</v>
      </c>
      <c r="D34" s="22">
        <f>C34*C$12</f>
        <v>10894.28</v>
      </c>
      <c r="E34" s="10"/>
      <c r="F34" s="23">
        <v>25.07</v>
      </c>
      <c r="G34" s="27">
        <f>F34*C$12</f>
        <v>501.4</v>
      </c>
    </row>
    <row r="35" spans="1:9" ht="12" customHeight="1">
      <c r="A35" s="18"/>
      <c r="B35" s="15" t="s">
        <v>65</v>
      </c>
      <c r="C35" s="21">
        <v>544.71400000000006</v>
      </c>
      <c r="D35" s="22">
        <f>C35*C$13</f>
        <v>2723.57</v>
      </c>
      <c r="E35" s="10"/>
      <c r="F35" s="23">
        <v>25.07</v>
      </c>
      <c r="G35" s="27">
        <f>F35*C$13</f>
        <v>125.35</v>
      </c>
    </row>
    <row r="36" spans="1:9" ht="12" customHeight="1">
      <c r="A36" s="18"/>
      <c r="B36" s="15" t="s">
        <v>87</v>
      </c>
      <c r="C36" s="21">
        <v>544.71400000000006</v>
      </c>
      <c r="D36" s="22">
        <f>C36*C$14</f>
        <v>2723.57</v>
      </c>
      <c r="E36" s="10"/>
      <c r="F36" s="23">
        <v>25.07</v>
      </c>
      <c r="G36" s="27">
        <f>F36*C$14</f>
        <v>125.35</v>
      </c>
    </row>
    <row r="37" spans="1:9" ht="12" customHeight="1">
      <c r="A37" s="18"/>
      <c r="B37" s="15" t="s">
        <v>88</v>
      </c>
      <c r="C37" s="21">
        <v>544.71400000000006</v>
      </c>
      <c r="D37" s="22">
        <f>C37*C$15</f>
        <v>0</v>
      </c>
      <c r="E37" s="10"/>
      <c r="F37" s="23">
        <v>25.07</v>
      </c>
      <c r="G37" s="27">
        <f>F37*C$15</f>
        <v>0</v>
      </c>
    </row>
    <row r="38" spans="1:9" ht="12" customHeight="1">
      <c r="A38" s="18"/>
      <c r="B38" s="15" t="s">
        <v>19</v>
      </c>
      <c r="C38" s="21">
        <v>342.077</v>
      </c>
      <c r="D38" s="22">
        <f>C38*C$16</f>
        <v>12314.772000000001</v>
      </c>
      <c r="E38" s="10"/>
      <c r="F38" s="23">
        <v>15.75</v>
      </c>
      <c r="G38" s="27">
        <f>F38*C$16</f>
        <v>567</v>
      </c>
    </row>
    <row r="39" spans="1:9" ht="12" customHeight="1">
      <c r="A39" s="18"/>
      <c r="B39" s="15" t="s">
        <v>68</v>
      </c>
      <c r="C39" s="21">
        <v>342.077</v>
      </c>
      <c r="D39" s="22">
        <f>C39*C$17</f>
        <v>6157.3860000000004</v>
      </c>
      <c r="E39" s="10"/>
      <c r="F39" s="23">
        <v>15.75</v>
      </c>
      <c r="G39" s="27">
        <f>F39*C$17</f>
        <v>283.5</v>
      </c>
    </row>
    <row r="40" spans="1:9" ht="12" customHeight="1">
      <c r="A40" s="18"/>
      <c r="B40" s="15" t="s">
        <v>7</v>
      </c>
      <c r="C40" s="21">
        <v>342.077</v>
      </c>
      <c r="D40" s="22">
        <f>C40*C$18</f>
        <v>12998.925999999999</v>
      </c>
      <c r="E40" s="10"/>
      <c r="F40" s="23">
        <v>15.75</v>
      </c>
      <c r="G40" s="27">
        <f>F40*C$18</f>
        <v>598.5</v>
      </c>
    </row>
    <row r="41" spans="1:9" ht="12" customHeight="1">
      <c r="A41" s="18"/>
      <c r="B41" s="15" t="s">
        <v>69</v>
      </c>
      <c r="C41" s="21">
        <v>342.077</v>
      </c>
      <c r="D41" s="22">
        <f>C41*C$19</f>
        <v>7867.7709999999997</v>
      </c>
      <c r="E41" s="10"/>
      <c r="F41" s="23">
        <v>15.75</v>
      </c>
      <c r="G41" s="27">
        <f>F41*C$19</f>
        <v>362.25</v>
      </c>
    </row>
    <row r="42" spans="1:9" ht="12" customHeight="1">
      <c r="A42" s="18"/>
      <c r="B42" s="16" t="s">
        <v>89</v>
      </c>
      <c r="C42" s="24"/>
      <c r="D42" s="25">
        <f>SUM(D26:D41)</f>
        <v>175517.35500000004</v>
      </c>
      <c r="E42" s="10"/>
      <c r="F42" s="26"/>
      <c r="G42" s="28">
        <f>SUM(G26:G41)</f>
        <v>8078.7500000000009</v>
      </c>
      <c r="I42" s="11"/>
    </row>
    <row r="43" spans="1:9" ht="12" customHeight="1">
      <c r="A43" s="19" t="s">
        <v>90</v>
      </c>
      <c r="B43" s="99" t="s">
        <v>91</v>
      </c>
      <c r="C43" s="100"/>
      <c r="D43" s="100"/>
      <c r="E43" s="100"/>
      <c r="F43" s="100"/>
      <c r="G43" s="100"/>
      <c r="I43" s="2" t="s">
        <v>72</v>
      </c>
    </row>
    <row r="44" spans="1:9" ht="77.25" customHeight="1">
      <c r="A44" s="19" t="s">
        <v>92</v>
      </c>
      <c r="B44" s="117" t="s">
        <v>93</v>
      </c>
      <c r="C44" s="100"/>
      <c r="D44" s="100"/>
      <c r="E44" s="100"/>
      <c r="F44" s="100"/>
      <c r="G44" s="100"/>
    </row>
    <row r="45" spans="1:9" ht="18.75" customHeight="1">
      <c r="A45" s="31" t="s">
        <v>94</v>
      </c>
      <c r="B45" s="96" t="s">
        <v>95</v>
      </c>
      <c r="C45" s="96"/>
      <c r="D45" s="96"/>
      <c r="E45" s="96"/>
      <c r="F45" s="96"/>
      <c r="G45" s="96"/>
    </row>
    <row r="46" spans="1:9" ht="31.5" customHeight="1">
      <c r="A46" s="31" t="s">
        <v>96</v>
      </c>
      <c r="B46" s="101"/>
      <c r="C46" s="102"/>
      <c r="D46" s="102"/>
      <c r="E46" s="102"/>
      <c r="F46" s="102"/>
      <c r="G46" s="102"/>
    </row>
    <row r="47" spans="1:9" ht="28.5" customHeight="1">
      <c r="A47" s="20" t="s">
        <v>97</v>
      </c>
      <c r="B47" s="99" t="s">
        <v>98</v>
      </c>
      <c r="C47" s="100"/>
      <c r="D47" s="100"/>
      <c r="E47" s="100"/>
      <c r="F47" s="100"/>
      <c r="G47" s="100"/>
    </row>
    <row r="49" spans="1:7" ht="12" customHeight="1">
      <c r="A49" s="17" t="s">
        <v>71</v>
      </c>
      <c r="B49" s="7">
        <v>41</v>
      </c>
      <c r="C49" s="8"/>
      <c r="D49" s="8"/>
      <c r="E49" s="8"/>
      <c r="F49" s="30"/>
      <c r="G49" s="30"/>
    </row>
    <row r="50" spans="1:7" ht="12" customHeight="1">
      <c r="A50" s="18" t="s">
        <v>72</v>
      </c>
      <c r="B50" s="2" t="s">
        <v>99</v>
      </c>
    </row>
    <row r="51" spans="1:7" ht="12" customHeight="1">
      <c r="A51" s="18"/>
      <c r="C51" s="97" t="s">
        <v>74</v>
      </c>
      <c r="D51" s="98"/>
      <c r="F51" s="97" t="s">
        <v>75</v>
      </c>
      <c r="G51" s="98"/>
    </row>
    <row r="52" spans="1:7" ht="12" customHeight="1">
      <c r="A52" s="18"/>
      <c r="C52" s="9" t="s">
        <v>76</v>
      </c>
      <c r="D52" s="9" t="s">
        <v>77</v>
      </c>
      <c r="F52" s="9" t="s">
        <v>78</v>
      </c>
      <c r="G52" s="9" t="s">
        <v>79</v>
      </c>
    </row>
    <row r="53" spans="1:7" ht="12" customHeight="1">
      <c r="A53" s="18"/>
      <c r="B53" s="15" t="s">
        <v>80</v>
      </c>
      <c r="C53" s="21">
        <v>519.13699999999994</v>
      </c>
      <c r="D53" s="22">
        <f>C53*C$4</f>
        <v>51913.7</v>
      </c>
      <c r="E53" s="10"/>
      <c r="F53" s="23">
        <v>14.7</v>
      </c>
      <c r="G53" s="27">
        <f>F53*C$4</f>
        <v>1470</v>
      </c>
    </row>
    <row r="54" spans="1:7" ht="12" customHeight="1">
      <c r="A54" s="18"/>
      <c r="B54" s="15" t="s">
        <v>54</v>
      </c>
      <c r="C54" s="21">
        <v>519.13699999999994</v>
      </c>
      <c r="D54" s="22">
        <f>C54*C$5</f>
        <v>13497.561999999998</v>
      </c>
      <c r="E54" s="10"/>
      <c r="F54" s="23">
        <v>14.7</v>
      </c>
      <c r="G54" s="27">
        <f>F54*C$5</f>
        <v>382.2</v>
      </c>
    </row>
    <row r="55" spans="1:7" ht="12" customHeight="1">
      <c r="A55" s="18"/>
      <c r="B55" s="15" t="s">
        <v>81</v>
      </c>
      <c r="C55" s="21">
        <v>590.73599999999999</v>
      </c>
      <c r="D55" s="22">
        <f>C55*C$6</f>
        <v>30718.272000000001</v>
      </c>
      <c r="E55" s="10"/>
      <c r="F55" s="23">
        <v>16.88</v>
      </c>
      <c r="G55" s="27">
        <f>F55*C$6</f>
        <v>877.76</v>
      </c>
    </row>
    <row r="56" spans="1:7" ht="12" customHeight="1">
      <c r="A56" s="18"/>
      <c r="B56" s="15" t="s">
        <v>58</v>
      </c>
      <c r="C56" s="21">
        <v>590.73599999999999</v>
      </c>
      <c r="D56" s="22">
        <f>C56*C$7</f>
        <v>8270.3040000000001</v>
      </c>
      <c r="E56" s="10"/>
      <c r="F56" s="23">
        <v>16.88</v>
      </c>
      <c r="G56" s="27">
        <f>F56*C$7</f>
        <v>236.32</v>
      </c>
    </row>
    <row r="57" spans="1:7" ht="12" customHeight="1">
      <c r="A57" s="18"/>
      <c r="B57" s="15" t="s">
        <v>82</v>
      </c>
      <c r="C57" s="21">
        <v>519.13699999999994</v>
      </c>
      <c r="D57" s="22">
        <f>C57*C$8</f>
        <v>9344.4659999999985</v>
      </c>
      <c r="E57" s="10"/>
      <c r="F57" s="23">
        <v>14.7</v>
      </c>
      <c r="G57" s="27">
        <f>F57*C$8</f>
        <v>264.59999999999997</v>
      </c>
    </row>
    <row r="58" spans="1:7" ht="12" customHeight="1">
      <c r="A58" s="18"/>
      <c r="B58" s="15" t="s">
        <v>83</v>
      </c>
      <c r="C58" s="21">
        <v>519.13699999999994</v>
      </c>
      <c r="D58" s="22">
        <f>C58*C$9</f>
        <v>2076.5479999999998</v>
      </c>
      <c r="E58" s="10"/>
      <c r="F58" s="23">
        <v>14.7</v>
      </c>
      <c r="G58" s="27">
        <f>F58*C$9</f>
        <v>58.8</v>
      </c>
    </row>
    <row r="59" spans="1:7" ht="12" customHeight="1">
      <c r="A59" s="18"/>
      <c r="B59" s="15" t="s">
        <v>84</v>
      </c>
      <c r="C59" s="21">
        <v>573.39700000000005</v>
      </c>
      <c r="D59" s="22">
        <f>C59*C$10</f>
        <v>2866.9850000000001</v>
      </c>
      <c r="E59" s="10"/>
      <c r="F59" s="23">
        <v>16.649999999999999</v>
      </c>
      <c r="G59" s="27">
        <f>F59*C$10</f>
        <v>83.25</v>
      </c>
    </row>
    <row r="60" spans="1:7" ht="12" customHeight="1">
      <c r="A60" s="18"/>
      <c r="B60" s="15" t="s">
        <v>85</v>
      </c>
      <c r="C60" s="21">
        <v>573.39700000000005</v>
      </c>
      <c r="D60" s="22">
        <f>C60*C$11</f>
        <v>573.39700000000005</v>
      </c>
      <c r="E60" s="10"/>
      <c r="F60" s="23">
        <v>16.649999999999999</v>
      </c>
      <c r="G60" s="27">
        <f>F60*C$11</f>
        <v>16.649999999999999</v>
      </c>
    </row>
    <row r="61" spans="1:7" ht="12" customHeight="1">
      <c r="A61" s="18"/>
      <c r="B61" s="15" t="s">
        <v>86</v>
      </c>
      <c r="C61" s="21">
        <v>392.012</v>
      </c>
      <c r="D61" s="22">
        <f>C61*C$12</f>
        <v>7840.24</v>
      </c>
      <c r="E61" s="10"/>
      <c r="F61" s="23">
        <v>11.1</v>
      </c>
      <c r="G61" s="27">
        <f>F61*C$12</f>
        <v>222</v>
      </c>
    </row>
    <row r="62" spans="1:7" ht="12" customHeight="1">
      <c r="A62" s="18"/>
      <c r="B62" s="15" t="s">
        <v>65</v>
      </c>
      <c r="C62" s="21">
        <v>392.012</v>
      </c>
      <c r="D62" s="22">
        <f>C62*C$13</f>
        <v>1960.06</v>
      </c>
      <c r="E62" s="10"/>
      <c r="F62" s="23">
        <v>11.1</v>
      </c>
      <c r="G62" s="27">
        <f>F62*C$13</f>
        <v>55.5</v>
      </c>
    </row>
    <row r="63" spans="1:7" ht="12" customHeight="1">
      <c r="A63" s="18"/>
      <c r="B63" s="15" t="s">
        <v>87</v>
      </c>
      <c r="C63" s="21">
        <v>573.39700000000005</v>
      </c>
      <c r="D63" s="22">
        <f>C63*C$14</f>
        <v>2866.9850000000001</v>
      </c>
      <c r="E63" s="10"/>
      <c r="F63" s="23">
        <v>16.649999999999999</v>
      </c>
      <c r="G63" s="27">
        <f>F63*C$14</f>
        <v>83.25</v>
      </c>
    </row>
    <row r="64" spans="1:7" ht="12" customHeight="1">
      <c r="A64" s="18"/>
      <c r="B64" s="15" t="s">
        <v>88</v>
      </c>
      <c r="C64" s="21">
        <v>573.39700000000005</v>
      </c>
      <c r="D64" s="22">
        <f>C64*C$15</f>
        <v>0</v>
      </c>
      <c r="E64" s="10"/>
      <c r="F64" s="23">
        <v>16.649999999999999</v>
      </c>
      <c r="G64" s="27">
        <f>F64*C$15</f>
        <v>0</v>
      </c>
    </row>
    <row r="65" spans="1:9" ht="12" customHeight="1">
      <c r="A65" s="18"/>
      <c r="B65" s="15" t="s">
        <v>19</v>
      </c>
      <c r="C65" s="21">
        <v>360.23500000000001</v>
      </c>
      <c r="D65" s="22">
        <f>C65*C$16</f>
        <v>12968.460000000001</v>
      </c>
      <c r="E65" s="10"/>
      <c r="F65" s="23">
        <v>10.199999999999999</v>
      </c>
      <c r="G65" s="27">
        <f>F65*C$16</f>
        <v>367.2</v>
      </c>
    </row>
    <row r="66" spans="1:9" ht="12" customHeight="1">
      <c r="A66" s="18"/>
      <c r="B66" s="15" t="s">
        <v>68</v>
      </c>
      <c r="C66" s="21">
        <v>583.97400000000005</v>
      </c>
      <c r="D66" s="22">
        <f>C66*C$17</f>
        <v>10511.532000000001</v>
      </c>
      <c r="E66" s="10"/>
      <c r="F66" s="23">
        <v>17.05</v>
      </c>
      <c r="G66" s="27">
        <f>F66*C$17</f>
        <v>306.90000000000003</v>
      </c>
    </row>
    <row r="67" spans="1:9" ht="12" customHeight="1">
      <c r="A67" s="18"/>
      <c r="B67" s="15" t="s">
        <v>7</v>
      </c>
      <c r="C67" s="21">
        <v>339.04500000000002</v>
      </c>
      <c r="D67" s="22">
        <f>C67*C$18</f>
        <v>12883.710000000001</v>
      </c>
      <c r="E67" s="10"/>
      <c r="F67" s="23">
        <v>9.6</v>
      </c>
      <c r="G67" s="27">
        <f>F67*C$18</f>
        <v>364.8</v>
      </c>
    </row>
    <row r="68" spans="1:9" ht="12" customHeight="1">
      <c r="A68" s="18"/>
      <c r="B68" s="15" t="s">
        <v>69</v>
      </c>
      <c r="C68" s="21">
        <v>562.78399999999999</v>
      </c>
      <c r="D68" s="22">
        <f>C68*C$19</f>
        <v>12944.031999999999</v>
      </c>
      <c r="E68" s="10"/>
      <c r="F68" s="23">
        <v>16.45</v>
      </c>
      <c r="G68" s="27">
        <f>F68*C$19</f>
        <v>378.34999999999997</v>
      </c>
    </row>
    <row r="69" spans="1:9" ht="12" customHeight="1">
      <c r="A69" s="18"/>
      <c r="B69" s="16" t="s">
        <v>89</v>
      </c>
      <c r="C69" s="24"/>
      <c r="D69" s="25">
        <f>SUM(D53:D68)</f>
        <v>181236.253</v>
      </c>
      <c r="E69" s="10"/>
      <c r="F69" s="26"/>
      <c r="G69" s="28">
        <f>SUM(G53:G68)</f>
        <v>5167.5800000000008</v>
      </c>
      <c r="I69" s="11"/>
    </row>
    <row r="70" spans="1:9" ht="12" customHeight="1">
      <c r="A70" s="19" t="s">
        <v>90</v>
      </c>
      <c r="B70" s="99" t="s">
        <v>91</v>
      </c>
      <c r="C70" s="100"/>
      <c r="D70" s="100"/>
      <c r="E70" s="100"/>
      <c r="F70" s="100"/>
      <c r="G70" s="100"/>
      <c r="I70" s="2" t="s">
        <v>72</v>
      </c>
    </row>
    <row r="71" spans="1:9" ht="26.25" customHeight="1">
      <c r="A71" s="19" t="s">
        <v>92</v>
      </c>
      <c r="B71" s="99" t="s">
        <v>100</v>
      </c>
      <c r="C71" s="99"/>
      <c r="D71" s="99"/>
      <c r="E71" s="99"/>
      <c r="F71" s="99"/>
      <c r="G71" s="99"/>
    </row>
    <row r="72" spans="1:9" ht="12" customHeight="1">
      <c r="A72" s="31" t="s">
        <v>94</v>
      </c>
      <c r="B72" s="96" t="s">
        <v>101</v>
      </c>
      <c r="C72" s="96"/>
      <c r="D72" s="96"/>
      <c r="E72" s="96"/>
      <c r="F72" s="96"/>
      <c r="G72" s="96"/>
    </row>
    <row r="73" spans="1:9" ht="29.25" customHeight="1">
      <c r="A73" s="31" t="s">
        <v>96</v>
      </c>
      <c r="B73" s="101"/>
      <c r="C73" s="102"/>
      <c r="D73" s="102"/>
      <c r="E73" s="102"/>
      <c r="F73" s="102"/>
      <c r="G73" s="102"/>
    </row>
    <row r="74" spans="1:9" ht="12" customHeight="1">
      <c r="A74" s="20" t="s">
        <v>97</v>
      </c>
      <c r="B74" s="99" t="s">
        <v>102</v>
      </c>
      <c r="C74" s="100"/>
      <c r="D74" s="100"/>
      <c r="E74" s="100"/>
      <c r="F74" s="100"/>
      <c r="G74" s="100"/>
    </row>
    <row r="75" spans="1:9" ht="27" customHeight="1">
      <c r="A75" s="82"/>
      <c r="B75" s="83"/>
      <c r="C75" s="84"/>
      <c r="D75" s="84"/>
      <c r="E75" s="84"/>
      <c r="F75" s="84"/>
      <c r="G75" s="84"/>
    </row>
    <row r="76" spans="1:9" ht="12" customHeight="1">
      <c r="A76" s="82"/>
      <c r="B76" s="83"/>
      <c r="C76" s="84"/>
      <c r="D76" s="84"/>
      <c r="E76" s="84"/>
      <c r="F76" s="84"/>
      <c r="G76" s="84"/>
    </row>
    <row r="77" spans="1:9" ht="12" customHeight="1">
      <c r="A77" s="17" t="s">
        <v>71</v>
      </c>
      <c r="B77" s="7">
        <v>45</v>
      </c>
      <c r="C77" s="8"/>
      <c r="D77" s="8"/>
      <c r="E77" s="8"/>
      <c r="F77" s="30"/>
      <c r="G77" s="30"/>
    </row>
    <row r="78" spans="1:9" ht="12" customHeight="1">
      <c r="A78" s="18" t="s">
        <v>72</v>
      </c>
      <c r="B78" s="2" t="s">
        <v>103</v>
      </c>
    </row>
    <row r="79" spans="1:9" ht="12" customHeight="1">
      <c r="A79" s="18"/>
      <c r="C79" s="97" t="s">
        <v>74</v>
      </c>
      <c r="D79" s="98"/>
      <c r="F79" s="97" t="s">
        <v>75</v>
      </c>
      <c r="G79" s="98"/>
    </row>
    <row r="80" spans="1:9" ht="12" customHeight="1">
      <c r="A80" s="18"/>
      <c r="C80" s="9" t="s">
        <v>76</v>
      </c>
      <c r="D80" s="9" t="s">
        <v>77</v>
      </c>
      <c r="F80" s="9" t="s">
        <v>78</v>
      </c>
      <c r="G80" s="9" t="s">
        <v>79</v>
      </c>
    </row>
    <row r="81" spans="1:11" ht="12" customHeight="1">
      <c r="A81" s="18"/>
      <c r="B81" s="15" t="s">
        <v>80</v>
      </c>
      <c r="C81" s="21">
        <v>1012.7809999999999</v>
      </c>
      <c r="D81" s="22">
        <f>C81*C$4</f>
        <v>101278.09999999999</v>
      </c>
      <c r="E81" s="10"/>
      <c r="F81" s="23">
        <v>40.53</v>
      </c>
      <c r="G81" s="27">
        <f>F81*C$4</f>
        <v>4053</v>
      </c>
    </row>
    <row r="82" spans="1:11" ht="12" customHeight="1">
      <c r="A82" s="18"/>
      <c r="B82" s="15" t="s">
        <v>54</v>
      </c>
      <c r="C82" s="21">
        <v>1012.7809999999999</v>
      </c>
      <c r="D82" s="22">
        <f>C82*C$5</f>
        <v>26332.305999999997</v>
      </c>
      <c r="E82" s="10"/>
      <c r="F82" s="23">
        <v>40.53</v>
      </c>
      <c r="G82" s="27">
        <f>F82*C$5</f>
        <v>1053.78</v>
      </c>
    </row>
    <row r="83" spans="1:11" ht="12" customHeight="1">
      <c r="A83" s="18"/>
      <c r="B83" s="15" t="s">
        <v>81</v>
      </c>
      <c r="C83" s="21">
        <v>1012.7809999999999</v>
      </c>
      <c r="D83" s="22">
        <f>C83*C$6</f>
        <v>52664.611999999994</v>
      </c>
      <c r="E83" s="10"/>
      <c r="F83" s="23">
        <v>40.53</v>
      </c>
      <c r="G83" s="27">
        <f>F83*C$6</f>
        <v>2107.56</v>
      </c>
    </row>
    <row r="84" spans="1:11" ht="12" customHeight="1">
      <c r="A84" s="18"/>
      <c r="B84" s="15" t="s">
        <v>58</v>
      </c>
      <c r="C84" s="21">
        <v>1012.7809999999999</v>
      </c>
      <c r="D84" s="22">
        <f>C84*C$7</f>
        <v>14178.933999999999</v>
      </c>
      <c r="E84" s="10"/>
      <c r="F84" s="23">
        <v>40.53</v>
      </c>
      <c r="G84" s="27">
        <f>F84*C$7</f>
        <v>567.42000000000007</v>
      </c>
      <c r="J84" s="44"/>
      <c r="K84" s="36"/>
    </row>
    <row r="85" spans="1:11" ht="12" customHeight="1">
      <c r="A85" s="18"/>
      <c r="B85" s="15" t="s">
        <v>82</v>
      </c>
      <c r="C85" s="21">
        <v>1012.7809999999999</v>
      </c>
      <c r="D85" s="22">
        <f>C85*C$8</f>
        <v>18230.057999999997</v>
      </c>
      <c r="E85" s="10"/>
      <c r="F85" s="23">
        <v>40.53</v>
      </c>
      <c r="G85" s="27">
        <f>F85*C$8</f>
        <v>729.54</v>
      </c>
    </row>
    <row r="86" spans="1:11" ht="12" customHeight="1">
      <c r="A86" s="18"/>
      <c r="B86" s="15" t="s">
        <v>83</v>
      </c>
      <c r="C86" s="21">
        <v>1012.7809999999999</v>
      </c>
      <c r="D86" s="22">
        <f>C86*C$9</f>
        <v>4051.1239999999998</v>
      </c>
      <c r="E86" s="10"/>
      <c r="F86" s="23">
        <v>40.53</v>
      </c>
      <c r="G86" s="27">
        <f>F86*C$9</f>
        <v>162.12</v>
      </c>
    </row>
    <row r="87" spans="1:11" ht="12" customHeight="1">
      <c r="A87" s="18"/>
      <c r="B87" s="15" t="s">
        <v>84</v>
      </c>
      <c r="C87" s="21">
        <v>1012.7809999999999</v>
      </c>
      <c r="D87" s="22">
        <f>C87*C$10</f>
        <v>5063.9049999999997</v>
      </c>
      <c r="E87" s="10"/>
      <c r="F87" s="23">
        <v>40.53</v>
      </c>
      <c r="G87" s="27">
        <f>F87*C$10</f>
        <v>202.65</v>
      </c>
    </row>
    <row r="88" spans="1:11" ht="12" customHeight="1">
      <c r="A88" s="18"/>
      <c r="B88" s="15" t="s">
        <v>85</v>
      </c>
      <c r="C88" s="21">
        <v>1012.7809999999999</v>
      </c>
      <c r="D88" s="22">
        <f>C88*C$11</f>
        <v>1012.7809999999999</v>
      </c>
      <c r="E88" s="10"/>
      <c r="F88" s="23">
        <v>40.53</v>
      </c>
      <c r="G88" s="27">
        <f>F88*C$11</f>
        <v>40.53</v>
      </c>
    </row>
    <row r="89" spans="1:11" ht="12" customHeight="1">
      <c r="A89" s="18"/>
      <c r="B89" s="15" t="s">
        <v>86</v>
      </c>
      <c r="C89" s="21">
        <v>1012.7809999999999</v>
      </c>
      <c r="D89" s="22">
        <f>C89*C$12</f>
        <v>20255.62</v>
      </c>
      <c r="E89" s="10"/>
      <c r="F89" s="23">
        <v>40.53</v>
      </c>
      <c r="G89" s="27">
        <f>F89*C$12</f>
        <v>810.6</v>
      </c>
    </row>
    <row r="90" spans="1:11" ht="12" customHeight="1">
      <c r="A90" s="18"/>
      <c r="B90" s="15" t="s">
        <v>65</v>
      </c>
      <c r="C90" s="21">
        <v>1012.7809999999999</v>
      </c>
      <c r="D90" s="22">
        <f>C90*C$13</f>
        <v>5063.9049999999997</v>
      </c>
      <c r="E90" s="10"/>
      <c r="F90" s="23">
        <v>40.53</v>
      </c>
      <c r="G90" s="27">
        <f>F90*C$13</f>
        <v>202.65</v>
      </c>
    </row>
    <row r="91" spans="1:11" ht="12" customHeight="1">
      <c r="A91" s="18"/>
      <c r="B91" s="15" t="s">
        <v>87</v>
      </c>
      <c r="C91" s="21">
        <v>1012.7809999999999</v>
      </c>
      <c r="D91" s="22">
        <f>C91*C$14</f>
        <v>5063.9049999999997</v>
      </c>
      <c r="E91" s="10"/>
      <c r="F91" s="23">
        <v>40.53</v>
      </c>
      <c r="G91" s="27">
        <f>F91*C$14</f>
        <v>202.65</v>
      </c>
    </row>
    <row r="92" spans="1:11" ht="12" customHeight="1">
      <c r="A92" s="18"/>
      <c r="B92" s="15" t="s">
        <v>88</v>
      </c>
      <c r="C92" s="21">
        <v>1012.7809999999999</v>
      </c>
      <c r="D92" s="22">
        <f>C92*C$15</f>
        <v>0</v>
      </c>
      <c r="E92" s="10"/>
      <c r="F92" s="23">
        <v>40.53</v>
      </c>
      <c r="G92" s="27">
        <f>F92*C$15</f>
        <v>0</v>
      </c>
    </row>
    <row r="93" spans="1:11" ht="12" customHeight="1">
      <c r="A93" s="18"/>
      <c r="B93" s="15" t="s">
        <v>19</v>
      </c>
      <c r="C93" s="21">
        <v>838.70899999999995</v>
      </c>
      <c r="D93" s="22">
        <f>C93*C$16</f>
        <v>30193.523999999998</v>
      </c>
      <c r="E93" s="10"/>
      <c r="F93" s="23">
        <v>33.57</v>
      </c>
      <c r="G93" s="27">
        <f>F93*C$16</f>
        <v>1208.52</v>
      </c>
    </row>
    <row r="94" spans="1:11" ht="12" customHeight="1">
      <c r="A94" s="18"/>
      <c r="B94" s="15" t="s">
        <v>68</v>
      </c>
      <c r="C94" s="21">
        <v>838.70899999999995</v>
      </c>
      <c r="D94" s="22">
        <f>C94*C$17</f>
        <v>15096.761999999999</v>
      </c>
      <c r="E94" s="10"/>
      <c r="F94" s="23">
        <v>33.57</v>
      </c>
      <c r="G94" s="27">
        <f>F94*C$17</f>
        <v>604.26</v>
      </c>
    </row>
    <row r="95" spans="1:11" ht="12" customHeight="1">
      <c r="A95" s="18"/>
      <c r="B95" s="15" t="s">
        <v>7</v>
      </c>
      <c r="C95" s="21">
        <v>569.68899999999996</v>
      </c>
      <c r="D95" s="22">
        <f>C95*C$18</f>
        <v>21648.181999999997</v>
      </c>
      <c r="E95" s="10"/>
      <c r="F95" s="23">
        <v>22.8</v>
      </c>
      <c r="G95" s="27">
        <f>F95*C$18</f>
        <v>866.4</v>
      </c>
    </row>
    <row r="96" spans="1:11" ht="12" customHeight="1">
      <c r="A96" s="18"/>
      <c r="B96" s="15" t="s">
        <v>69</v>
      </c>
      <c r="C96" s="21">
        <v>569.68899999999996</v>
      </c>
      <c r="D96" s="22">
        <f>C96*C$19</f>
        <v>13102.847</v>
      </c>
      <c r="E96" s="10"/>
      <c r="F96" s="23">
        <v>22.8</v>
      </c>
      <c r="G96" s="27">
        <f>F96*C$19</f>
        <v>524.4</v>
      </c>
    </row>
    <row r="97" spans="1:11" ht="12" customHeight="1">
      <c r="A97" s="18"/>
      <c r="B97" s="16" t="s">
        <v>89</v>
      </c>
      <c r="C97" s="24"/>
      <c r="D97" s="25">
        <f>SUM(D81:D96)</f>
        <v>333236.56499999994</v>
      </c>
      <c r="E97" s="10"/>
      <c r="F97" s="26"/>
      <c r="G97" s="28">
        <f>SUM(G81:G96)</f>
        <v>13336.08</v>
      </c>
      <c r="I97" s="11"/>
    </row>
    <row r="98" spans="1:11" ht="18" customHeight="1">
      <c r="A98" s="19" t="s">
        <v>90</v>
      </c>
      <c r="B98" s="99" t="s">
        <v>91</v>
      </c>
      <c r="C98" s="99"/>
      <c r="D98" s="99"/>
      <c r="E98" s="99"/>
      <c r="F98" s="99"/>
      <c r="G98" s="99"/>
      <c r="I98" s="2" t="s">
        <v>72</v>
      </c>
    </row>
    <row r="99" spans="1:11" ht="78.75" customHeight="1">
      <c r="A99" s="19" t="s">
        <v>92</v>
      </c>
      <c r="B99" s="99" t="s">
        <v>104</v>
      </c>
      <c r="C99" s="99"/>
      <c r="D99" s="99"/>
      <c r="E99" s="99"/>
      <c r="F99" s="99"/>
      <c r="G99" s="99"/>
    </row>
    <row r="100" spans="1:11" ht="12" customHeight="1">
      <c r="A100" s="31" t="s">
        <v>94</v>
      </c>
      <c r="B100" s="96" t="s">
        <v>105</v>
      </c>
      <c r="C100" s="96"/>
      <c r="D100" s="96"/>
      <c r="E100" s="96"/>
      <c r="F100" s="96"/>
      <c r="G100" s="96"/>
    </row>
    <row r="101" spans="1:11" ht="33" customHeight="1">
      <c r="A101" s="31" t="s">
        <v>96</v>
      </c>
      <c r="B101" s="101"/>
      <c r="C101" s="101"/>
      <c r="D101" s="101"/>
      <c r="E101" s="101"/>
      <c r="F101" s="101"/>
      <c r="G101" s="101"/>
    </row>
    <row r="102" spans="1:11" ht="32.25" customHeight="1">
      <c r="A102" s="20" t="s">
        <v>97</v>
      </c>
      <c r="B102" s="99" t="s">
        <v>106</v>
      </c>
      <c r="C102" s="99"/>
      <c r="D102" s="99"/>
      <c r="E102" s="99"/>
      <c r="F102" s="99"/>
      <c r="G102" s="99"/>
    </row>
    <row r="104" spans="1:11" ht="12" customHeight="1">
      <c r="A104" s="17" t="s">
        <v>71</v>
      </c>
      <c r="B104" s="7">
        <v>46</v>
      </c>
      <c r="C104" s="8"/>
      <c r="D104" s="8"/>
      <c r="E104" s="8"/>
      <c r="F104" s="30"/>
      <c r="G104" s="30"/>
    </row>
    <row r="105" spans="1:11" ht="12" customHeight="1">
      <c r="A105" s="18" t="s">
        <v>72</v>
      </c>
      <c r="B105" s="2" t="s">
        <v>107</v>
      </c>
    </row>
    <row r="106" spans="1:11" ht="12" customHeight="1">
      <c r="A106" s="18"/>
      <c r="C106" s="97" t="s">
        <v>74</v>
      </c>
      <c r="D106" s="98"/>
      <c r="F106" s="97" t="s">
        <v>75</v>
      </c>
      <c r="G106" s="98"/>
    </row>
    <row r="107" spans="1:11" ht="12" customHeight="1">
      <c r="A107" s="18"/>
      <c r="C107" s="9" t="s">
        <v>76</v>
      </c>
      <c r="D107" s="9" t="s">
        <v>77</v>
      </c>
      <c r="F107" s="9" t="s">
        <v>78</v>
      </c>
      <c r="G107" s="9" t="s">
        <v>79</v>
      </c>
    </row>
    <row r="108" spans="1:11" ht="12" customHeight="1">
      <c r="A108" s="18"/>
      <c r="B108" s="15" t="s">
        <v>80</v>
      </c>
      <c r="C108" s="21">
        <v>1224.7339999999999</v>
      </c>
      <c r="D108" s="22">
        <f>C108*C$4</f>
        <v>122473.4</v>
      </c>
      <c r="E108" s="10"/>
      <c r="F108" s="23">
        <v>56.35</v>
      </c>
      <c r="G108" s="27">
        <f>F108*C$4</f>
        <v>5635</v>
      </c>
      <c r="J108" s="44"/>
      <c r="K108" s="36"/>
    </row>
    <row r="109" spans="1:11" ht="12" customHeight="1">
      <c r="A109" s="18"/>
      <c r="B109" s="15" t="s">
        <v>54</v>
      </c>
      <c r="C109" s="21">
        <v>1224.7339999999999</v>
      </c>
      <c r="D109" s="22">
        <f>C109*C$5</f>
        <v>31843.083999999999</v>
      </c>
      <c r="E109" s="10"/>
      <c r="F109" s="23">
        <v>56.35</v>
      </c>
      <c r="G109" s="27">
        <f>F109*C$5</f>
        <v>1465.1000000000001</v>
      </c>
    </row>
    <row r="110" spans="1:11" ht="12" customHeight="1">
      <c r="A110" s="18"/>
      <c r="B110" s="15" t="s">
        <v>81</v>
      </c>
      <c r="C110" s="21">
        <v>1224.7339999999999</v>
      </c>
      <c r="D110" s="22">
        <f>C110*C$6</f>
        <v>63686.167999999998</v>
      </c>
      <c r="E110" s="10"/>
      <c r="F110" s="23">
        <v>56.35</v>
      </c>
      <c r="G110" s="27">
        <f>F110*C$6</f>
        <v>2930.2000000000003</v>
      </c>
    </row>
    <row r="111" spans="1:11" ht="12" customHeight="1">
      <c r="A111" s="18"/>
      <c r="B111" s="15" t="s">
        <v>58</v>
      </c>
      <c r="C111" s="21">
        <v>1224.7339999999999</v>
      </c>
      <c r="D111" s="22">
        <f>C111*C$7</f>
        <v>17146.275999999998</v>
      </c>
      <c r="E111" s="10"/>
      <c r="F111" s="23">
        <v>56.35</v>
      </c>
      <c r="G111" s="27">
        <f>F111*C$7</f>
        <v>788.9</v>
      </c>
    </row>
    <row r="112" spans="1:11" ht="12" customHeight="1">
      <c r="A112" s="18"/>
      <c r="B112" s="15" t="s">
        <v>82</v>
      </c>
      <c r="C112" s="21">
        <v>1224.7339999999999</v>
      </c>
      <c r="D112" s="22">
        <f>C112*C$8</f>
        <v>22045.212</v>
      </c>
      <c r="E112" s="10"/>
      <c r="F112" s="23">
        <v>56.35</v>
      </c>
      <c r="G112" s="27">
        <f>F112*C$8</f>
        <v>1014.3000000000001</v>
      </c>
    </row>
    <row r="113" spans="1:9" ht="12" customHeight="1">
      <c r="A113" s="18"/>
      <c r="B113" s="15" t="s">
        <v>83</v>
      </c>
      <c r="C113" s="21">
        <v>1224.7339999999999</v>
      </c>
      <c r="D113" s="22">
        <f>C113*C$9</f>
        <v>4898.9359999999997</v>
      </c>
      <c r="E113" s="10"/>
      <c r="F113" s="23">
        <v>56.35</v>
      </c>
      <c r="G113" s="27">
        <f>F113*C$9</f>
        <v>225.4</v>
      </c>
    </row>
    <row r="114" spans="1:9" ht="12" customHeight="1">
      <c r="A114" s="18"/>
      <c r="B114" s="15" t="s">
        <v>84</v>
      </c>
      <c r="C114" s="21">
        <v>1224.7339999999999</v>
      </c>
      <c r="D114" s="22">
        <f>C114*C$10</f>
        <v>6123.67</v>
      </c>
      <c r="E114" s="10"/>
      <c r="F114" s="23">
        <v>56.35</v>
      </c>
      <c r="G114" s="27">
        <f>F114*C$10</f>
        <v>281.75</v>
      </c>
    </row>
    <row r="115" spans="1:9" ht="12" customHeight="1">
      <c r="A115" s="18"/>
      <c r="B115" s="15" t="s">
        <v>85</v>
      </c>
      <c r="C115" s="21">
        <v>1224.7339999999999</v>
      </c>
      <c r="D115" s="22">
        <f>C115*C$11</f>
        <v>1224.7339999999999</v>
      </c>
      <c r="E115" s="10"/>
      <c r="F115" s="23">
        <v>56.35</v>
      </c>
      <c r="G115" s="27">
        <f>F115*C$11</f>
        <v>56.35</v>
      </c>
    </row>
    <row r="116" spans="1:9" ht="12" customHeight="1">
      <c r="A116" s="18"/>
      <c r="B116" s="15" t="s">
        <v>86</v>
      </c>
      <c r="C116" s="21">
        <v>1184.1030000000001</v>
      </c>
      <c r="D116" s="22">
        <f>C116*C$12</f>
        <v>23682.06</v>
      </c>
      <c r="E116" s="10"/>
      <c r="F116" s="23">
        <v>54.43</v>
      </c>
      <c r="G116" s="27">
        <f>F116*C$12</f>
        <v>1088.5999999999999</v>
      </c>
    </row>
    <row r="117" spans="1:9" ht="12" customHeight="1">
      <c r="A117" s="18"/>
      <c r="B117" s="15" t="s">
        <v>65</v>
      </c>
      <c r="C117" s="21">
        <v>1184.1030000000001</v>
      </c>
      <c r="D117" s="22">
        <f>C117*C$13</f>
        <v>5920.5150000000003</v>
      </c>
      <c r="E117" s="10"/>
      <c r="F117" s="23">
        <v>54.43</v>
      </c>
      <c r="G117" s="27">
        <f>F117*C$13</f>
        <v>272.14999999999998</v>
      </c>
    </row>
    <row r="118" spans="1:9" ht="12" customHeight="1">
      <c r="A118" s="18"/>
      <c r="B118" s="15" t="s">
        <v>87</v>
      </c>
      <c r="C118" s="21">
        <v>1184.1030000000001</v>
      </c>
      <c r="D118" s="22">
        <f>C118*C$14</f>
        <v>5920.5150000000003</v>
      </c>
      <c r="E118" s="10"/>
      <c r="F118" s="23">
        <v>54.43</v>
      </c>
      <c r="G118" s="27">
        <f>F118*C$14</f>
        <v>272.14999999999998</v>
      </c>
    </row>
    <row r="119" spans="1:9" ht="12" customHeight="1">
      <c r="A119" s="18"/>
      <c r="B119" s="15" t="s">
        <v>88</v>
      </c>
      <c r="C119" s="21">
        <v>1184.1030000000001</v>
      </c>
      <c r="D119" s="22">
        <f>C119*C$15</f>
        <v>0</v>
      </c>
      <c r="E119" s="10"/>
      <c r="F119" s="23">
        <v>54.43</v>
      </c>
      <c r="G119" s="27">
        <f>F119*C$15</f>
        <v>0</v>
      </c>
    </row>
    <row r="120" spans="1:9" ht="12" customHeight="1">
      <c r="A120" s="18"/>
      <c r="B120" s="15" t="s">
        <v>19</v>
      </c>
      <c r="C120" s="21">
        <v>875.46900000000005</v>
      </c>
      <c r="D120" s="22">
        <f>C120*C$16</f>
        <v>31516.884000000002</v>
      </c>
      <c r="E120" s="10"/>
      <c r="F120" s="23">
        <v>40.25</v>
      </c>
      <c r="G120" s="27">
        <f>F120*C$16</f>
        <v>1449</v>
      </c>
    </row>
    <row r="121" spans="1:9" ht="12" customHeight="1">
      <c r="A121" s="18"/>
      <c r="B121" s="15" t="s">
        <v>68</v>
      </c>
      <c r="C121" s="21">
        <v>875.46900000000005</v>
      </c>
      <c r="D121" s="22">
        <f>C121*C$17</f>
        <v>15758.442000000001</v>
      </c>
      <c r="E121" s="10"/>
      <c r="F121" s="23">
        <v>40.25</v>
      </c>
      <c r="G121" s="27">
        <f>F121*C$17</f>
        <v>724.5</v>
      </c>
    </row>
    <row r="122" spans="1:9" ht="12" customHeight="1">
      <c r="A122" s="18"/>
      <c r="B122" s="15" t="s">
        <v>7</v>
      </c>
      <c r="C122" s="21">
        <v>600.178</v>
      </c>
      <c r="D122" s="22">
        <f>C122*C$18</f>
        <v>22806.763999999999</v>
      </c>
      <c r="E122" s="10"/>
      <c r="F122" s="23">
        <v>27.6</v>
      </c>
      <c r="G122" s="27">
        <f>F122*C$18</f>
        <v>1048.8</v>
      </c>
    </row>
    <row r="123" spans="1:9" ht="12" customHeight="1">
      <c r="A123" s="18"/>
      <c r="B123" s="15" t="s">
        <v>69</v>
      </c>
      <c r="C123" s="21">
        <v>600.178</v>
      </c>
      <c r="D123" s="22">
        <f>C123*C$19</f>
        <v>13804.093999999999</v>
      </c>
      <c r="E123" s="10"/>
      <c r="F123" s="23">
        <v>27.6</v>
      </c>
      <c r="G123" s="27">
        <f>F123*C$19</f>
        <v>634.80000000000007</v>
      </c>
    </row>
    <row r="124" spans="1:9" ht="12" customHeight="1">
      <c r="A124" s="18"/>
      <c r="B124" s="16" t="s">
        <v>89</v>
      </c>
      <c r="C124" s="24"/>
      <c r="D124" s="25">
        <f>SUM(D108:D123)</f>
        <v>388850.75400000002</v>
      </c>
      <c r="E124" s="10"/>
      <c r="F124" s="26"/>
      <c r="G124" s="28">
        <f>SUM(G108:G123)</f>
        <v>17887</v>
      </c>
      <c r="I124" s="11"/>
    </row>
    <row r="125" spans="1:9" ht="12" customHeight="1">
      <c r="A125" s="19" t="s">
        <v>90</v>
      </c>
      <c r="B125" s="99" t="s">
        <v>91</v>
      </c>
      <c r="C125" s="99"/>
      <c r="D125" s="99"/>
      <c r="E125" s="99"/>
      <c r="F125" s="99"/>
      <c r="G125" s="99"/>
      <c r="I125" s="2" t="s">
        <v>72</v>
      </c>
    </row>
    <row r="126" spans="1:9" ht="77.25" customHeight="1">
      <c r="A126" s="19" t="s">
        <v>92</v>
      </c>
      <c r="B126" s="99" t="s">
        <v>108</v>
      </c>
      <c r="C126" s="99"/>
      <c r="D126" s="99"/>
      <c r="E126" s="99"/>
      <c r="F126" s="99"/>
      <c r="G126" s="99"/>
    </row>
    <row r="127" spans="1:9" ht="12" customHeight="1">
      <c r="A127" s="31" t="s">
        <v>94</v>
      </c>
      <c r="B127" s="96" t="s">
        <v>105</v>
      </c>
      <c r="C127" s="96"/>
      <c r="D127" s="96"/>
      <c r="E127" s="96"/>
      <c r="F127" s="96"/>
      <c r="G127" s="96"/>
    </row>
    <row r="128" spans="1:9" ht="27.75" customHeight="1">
      <c r="A128" s="31" t="s">
        <v>96</v>
      </c>
      <c r="B128" s="101"/>
      <c r="C128" s="101"/>
      <c r="D128" s="101"/>
      <c r="E128" s="101"/>
      <c r="F128" s="101"/>
      <c r="G128" s="101"/>
    </row>
    <row r="129" spans="1:11" ht="34.5" customHeight="1">
      <c r="A129" s="20" t="s">
        <v>97</v>
      </c>
      <c r="B129" s="99" t="s">
        <v>106</v>
      </c>
      <c r="C129" s="99"/>
      <c r="D129" s="99"/>
      <c r="E129" s="99"/>
      <c r="F129" s="99"/>
      <c r="G129" s="99"/>
    </row>
    <row r="130" spans="1:11" ht="12" customHeight="1">
      <c r="A130" s="12"/>
    </row>
    <row r="131" spans="1:11" ht="12" customHeight="1">
      <c r="A131" s="17" t="s">
        <v>71</v>
      </c>
      <c r="B131" s="7">
        <v>48</v>
      </c>
      <c r="C131" s="8"/>
      <c r="D131" s="8"/>
      <c r="E131" s="8"/>
      <c r="F131" s="30"/>
      <c r="G131" s="30"/>
    </row>
    <row r="132" spans="1:11" ht="12" customHeight="1">
      <c r="A132" s="18" t="s">
        <v>72</v>
      </c>
      <c r="B132" s="2" t="s">
        <v>109</v>
      </c>
    </row>
    <row r="133" spans="1:11" ht="12" customHeight="1">
      <c r="A133" s="18"/>
      <c r="C133" s="97" t="s">
        <v>74</v>
      </c>
      <c r="D133" s="98"/>
      <c r="F133" s="97" t="s">
        <v>75</v>
      </c>
      <c r="G133" s="98"/>
    </row>
    <row r="134" spans="1:11" ht="12" customHeight="1">
      <c r="A134" s="18"/>
      <c r="C134" s="9" t="s">
        <v>76</v>
      </c>
      <c r="D134" s="9" t="s">
        <v>77</v>
      </c>
      <c r="F134" s="9" t="s">
        <v>78</v>
      </c>
      <c r="G134" s="9" t="s">
        <v>79</v>
      </c>
    </row>
    <row r="135" spans="1:11" ht="12" customHeight="1">
      <c r="A135" s="18"/>
      <c r="B135" s="15" t="s">
        <v>80</v>
      </c>
      <c r="C135" s="46"/>
      <c r="D135" s="22">
        <f>C135*C$4</f>
        <v>0</v>
      </c>
      <c r="E135" s="10"/>
      <c r="F135" s="47"/>
      <c r="G135" s="27">
        <f>F135*C$4</f>
        <v>0</v>
      </c>
    </row>
    <row r="136" spans="1:11" ht="12" customHeight="1">
      <c r="A136" s="18"/>
      <c r="B136" s="15" t="s">
        <v>54</v>
      </c>
      <c r="C136" s="46"/>
      <c r="D136" s="22">
        <f>C136*C$5</f>
        <v>0</v>
      </c>
      <c r="E136" s="10"/>
      <c r="F136" s="47"/>
      <c r="G136" s="27">
        <f>F136*C$5</f>
        <v>0</v>
      </c>
    </row>
    <row r="137" spans="1:11" ht="12" customHeight="1">
      <c r="A137" s="18"/>
      <c r="B137" s="15" t="s">
        <v>81</v>
      </c>
      <c r="C137" s="21">
        <v>171.447</v>
      </c>
      <c r="D137" s="22">
        <f>C137*C$6</f>
        <v>8915.2440000000006</v>
      </c>
      <c r="E137" s="10"/>
      <c r="F137" s="23">
        <v>8.17</v>
      </c>
      <c r="G137" s="27">
        <f>F137*C$6</f>
        <v>424.84</v>
      </c>
      <c r="J137" s="44"/>
      <c r="K137" s="36"/>
    </row>
    <row r="138" spans="1:11" ht="12" customHeight="1">
      <c r="A138" s="18"/>
      <c r="B138" s="15" t="s">
        <v>58</v>
      </c>
      <c r="C138" s="21">
        <v>171.447</v>
      </c>
      <c r="D138" s="22">
        <f>C138*C$7</f>
        <v>2400.2579999999998</v>
      </c>
      <c r="E138" s="10"/>
      <c r="F138" s="23">
        <v>8.17</v>
      </c>
      <c r="G138" s="27">
        <f>F138*C$7</f>
        <v>114.38</v>
      </c>
    </row>
    <row r="139" spans="1:11" ht="12" customHeight="1">
      <c r="A139" s="18"/>
      <c r="B139" s="15" t="s">
        <v>82</v>
      </c>
      <c r="C139" s="46"/>
      <c r="D139" s="22">
        <f>C139*C$8</f>
        <v>0</v>
      </c>
      <c r="E139" s="10"/>
      <c r="F139" s="47"/>
      <c r="G139" s="27">
        <f>F139*C$8</f>
        <v>0</v>
      </c>
    </row>
    <row r="140" spans="1:11" ht="12" customHeight="1">
      <c r="A140" s="18"/>
      <c r="B140" s="15" t="s">
        <v>83</v>
      </c>
      <c r="C140" s="46"/>
      <c r="D140" s="22">
        <f>C140*C$9</f>
        <v>0</v>
      </c>
      <c r="E140" s="10"/>
      <c r="F140" s="47"/>
      <c r="G140" s="27">
        <f>F140*C$9</f>
        <v>0</v>
      </c>
    </row>
    <row r="141" spans="1:11" ht="12" customHeight="1">
      <c r="A141" s="18"/>
      <c r="B141" s="15" t="s">
        <v>84</v>
      </c>
      <c r="C141" s="21">
        <v>215.333</v>
      </c>
      <c r="D141" s="22">
        <f>C141*C$10</f>
        <v>1076.665</v>
      </c>
      <c r="E141" s="10"/>
      <c r="F141" s="23">
        <v>10.25</v>
      </c>
      <c r="G141" s="27">
        <f>F141*C$10</f>
        <v>51.25</v>
      </c>
    </row>
    <row r="142" spans="1:11" ht="12" customHeight="1">
      <c r="A142" s="18"/>
      <c r="B142" s="15" t="s">
        <v>85</v>
      </c>
      <c r="C142" s="21">
        <v>215.333</v>
      </c>
      <c r="D142" s="22">
        <f>C142*C$11</f>
        <v>215.333</v>
      </c>
      <c r="E142" s="10"/>
      <c r="F142" s="23">
        <v>10.25</v>
      </c>
      <c r="G142" s="27">
        <f>F142*C$11</f>
        <v>10.25</v>
      </c>
    </row>
    <row r="143" spans="1:11" ht="12" customHeight="1">
      <c r="A143" s="18"/>
      <c r="B143" s="15" t="s">
        <v>86</v>
      </c>
      <c r="C143" s="46"/>
      <c r="D143" s="22">
        <f>C143*C$12</f>
        <v>0</v>
      </c>
      <c r="E143" s="10"/>
      <c r="F143" s="47"/>
      <c r="G143" s="27">
        <f>F143*C$12</f>
        <v>0</v>
      </c>
    </row>
    <row r="144" spans="1:11" ht="12" customHeight="1">
      <c r="A144" s="18"/>
      <c r="B144" s="15" t="s">
        <v>65</v>
      </c>
      <c r="C144" s="46"/>
      <c r="D144" s="22">
        <f>C144*C$13</f>
        <v>0</v>
      </c>
      <c r="E144" s="10"/>
      <c r="F144" s="47"/>
      <c r="G144" s="27">
        <f>F144*C$13</f>
        <v>0</v>
      </c>
    </row>
    <row r="145" spans="1:10" ht="12" customHeight="1">
      <c r="A145" s="18"/>
      <c r="B145" s="15" t="s">
        <v>87</v>
      </c>
      <c r="C145" s="21">
        <v>215.333</v>
      </c>
      <c r="D145" s="22">
        <f>C145*C$14</f>
        <v>1076.665</v>
      </c>
      <c r="E145" s="10"/>
      <c r="F145" s="23">
        <v>10.25</v>
      </c>
      <c r="G145" s="27">
        <f>F145*C$14</f>
        <v>51.25</v>
      </c>
    </row>
    <row r="146" spans="1:10" ht="12" customHeight="1">
      <c r="A146" s="18"/>
      <c r="B146" s="15" t="s">
        <v>88</v>
      </c>
      <c r="C146" s="21">
        <v>215.333</v>
      </c>
      <c r="D146" s="22">
        <f>C146*C$15</f>
        <v>0</v>
      </c>
      <c r="E146" s="10"/>
      <c r="F146" s="23">
        <v>10.25</v>
      </c>
      <c r="G146" s="27">
        <f>F146*C$15</f>
        <v>0</v>
      </c>
    </row>
    <row r="147" spans="1:10" ht="12" customHeight="1">
      <c r="A147" s="18"/>
      <c r="B147" s="15" t="s">
        <v>19</v>
      </c>
      <c r="C147" s="46"/>
      <c r="D147" s="22">
        <f>C147*C$16</f>
        <v>0</v>
      </c>
      <c r="E147" s="10"/>
      <c r="F147" s="47"/>
      <c r="G147" s="27">
        <f>F147*C$16</f>
        <v>0</v>
      </c>
    </row>
    <row r="148" spans="1:10" ht="12" customHeight="1">
      <c r="A148" s="18"/>
      <c r="B148" s="15" t="s">
        <v>68</v>
      </c>
      <c r="C148" s="21">
        <v>328.959</v>
      </c>
      <c r="D148" s="22">
        <f>C148*C$17</f>
        <v>5921.2619999999997</v>
      </c>
      <c r="E148" s="10"/>
      <c r="F148" s="23">
        <v>15.67</v>
      </c>
      <c r="G148" s="27">
        <f>F148*C$17</f>
        <v>282.06</v>
      </c>
      <c r="H148" s="94" t="s">
        <v>226</v>
      </c>
      <c r="I148" s="95"/>
      <c r="J148" s="95"/>
    </row>
    <row r="149" spans="1:10" ht="12" customHeight="1">
      <c r="A149" s="18"/>
      <c r="B149" s="15" t="s">
        <v>7</v>
      </c>
      <c r="C149" s="46"/>
      <c r="D149" s="22">
        <f>C149*C$18</f>
        <v>0</v>
      </c>
      <c r="E149" s="10"/>
      <c r="F149" s="47"/>
      <c r="G149" s="27">
        <f>F149*C$18</f>
        <v>0</v>
      </c>
      <c r="H149" s="95"/>
      <c r="I149" s="95"/>
      <c r="J149" s="95"/>
    </row>
    <row r="150" spans="1:10" ht="12" customHeight="1">
      <c r="A150" s="18"/>
      <c r="B150" s="15" t="s">
        <v>69</v>
      </c>
      <c r="C150" s="21">
        <v>328.959</v>
      </c>
      <c r="D150" s="22">
        <f>C150*C$19</f>
        <v>7566.0569999999998</v>
      </c>
      <c r="E150" s="10"/>
      <c r="F150" s="23">
        <v>15.67</v>
      </c>
      <c r="G150" s="27">
        <f>F150*C$19</f>
        <v>360.41</v>
      </c>
      <c r="H150" s="95"/>
      <c r="I150" s="95"/>
      <c r="J150" s="95"/>
    </row>
    <row r="151" spans="1:10" ht="12" customHeight="1">
      <c r="A151" s="18"/>
      <c r="B151" s="16" t="s">
        <v>89</v>
      </c>
      <c r="C151" s="24"/>
      <c r="D151" s="25">
        <f>SUM(D135:D150)</f>
        <v>27171.484</v>
      </c>
      <c r="E151" s="10"/>
      <c r="F151" s="26"/>
      <c r="G151" s="28">
        <f>SUM(G135:G150)</f>
        <v>1294.44</v>
      </c>
      <c r="I151" s="11"/>
    </row>
    <row r="152" spans="1:10" ht="12" customHeight="1">
      <c r="A152" s="19" t="s">
        <v>90</v>
      </c>
      <c r="B152" s="99" t="s">
        <v>91</v>
      </c>
      <c r="C152" s="100"/>
      <c r="D152" s="100"/>
      <c r="E152" s="100"/>
      <c r="F152" s="100"/>
      <c r="G152" s="100"/>
      <c r="I152" s="2" t="s">
        <v>72</v>
      </c>
    </row>
    <row r="153" spans="1:10" ht="30.75" customHeight="1">
      <c r="A153" s="19" t="s">
        <v>92</v>
      </c>
      <c r="B153" s="99" t="s">
        <v>110</v>
      </c>
      <c r="C153" s="100"/>
      <c r="D153" s="100"/>
      <c r="E153" s="100"/>
      <c r="F153" s="100"/>
      <c r="G153" s="100"/>
    </row>
    <row r="154" spans="1:10" ht="12" customHeight="1">
      <c r="A154" s="31" t="s">
        <v>94</v>
      </c>
      <c r="B154" s="96" t="s">
        <v>111</v>
      </c>
      <c r="C154" s="96"/>
      <c r="D154" s="96"/>
      <c r="E154" s="96"/>
      <c r="F154" s="96"/>
      <c r="G154" s="96"/>
    </row>
    <row r="155" spans="1:10" ht="30" customHeight="1">
      <c r="A155" s="31" t="s">
        <v>96</v>
      </c>
      <c r="B155" s="101"/>
      <c r="C155" s="102"/>
      <c r="D155" s="102"/>
      <c r="E155" s="102"/>
      <c r="F155" s="102"/>
      <c r="G155" s="102"/>
    </row>
    <row r="156" spans="1:10" ht="12" customHeight="1">
      <c r="A156" s="20" t="s">
        <v>97</v>
      </c>
      <c r="B156" s="99"/>
      <c r="C156" s="100"/>
      <c r="D156" s="100"/>
      <c r="E156" s="100"/>
      <c r="F156" s="100"/>
      <c r="G156" s="100"/>
    </row>
    <row r="157" spans="1:10" ht="12" customHeight="1">
      <c r="A157" s="12"/>
    </row>
    <row r="158" spans="1:10" ht="12" customHeight="1">
      <c r="A158" s="17" t="s">
        <v>71</v>
      </c>
      <c r="B158" s="7">
        <v>130</v>
      </c>
      <c r="C158" s="8"/>
      <c r="D158" s="8"/>
      <c r="E158" s="8"/>
      <c r="F158" s="30"/>
      <c r="G158" s="30"/>
    </row>
    <row r="159" spans="1:10" ht="12" customHeight="1">
      <c r="A159" s="18" t="s">
        <v>72</v>
      </c>
      <c r="B159" s="2" t="s">
        <v>112</v>
      </c>
    </row>
    <row r="160" spans="1:10" ht="12" customHeight="1">
      <c r="A160" s="18"/>
      <c r="C160" s="97" t="s">
        <v>74</v>
      </c>
      <c r="D160" s="98"/>
      <c r="F160" s="97" t="s">
        <v>75</v>
      </c>
      <c r="G160" s="98"/>
    </row>
    <row r="161" spans="1:7" ht="12" customHeight="1">
      <c r="A161" s="18"/>
      <c r="C161" s="9" t="s">
        <v>76</v>
      </c>
      <c r="D161" s="9" t="s">
        <v>77</v>
      </c>
      <c r="F161" s="9" t="s">
        <v>78</v>
      </c>
      <c r="G161" s="9" t="s">
        <v>79</v>
      </c>
    </row>
    <row r="162" spans="1:7" ht="12" customHeight="1">
      <c r="A162" s="18"/>
      <c r="B162" s="15" t="s">
        <v>80</v>
      </c>
      <c r="C162" s="92">
        <v>1760.9179999999999</v>
      </c>
      <c r="D162" s="22">
        <f>C162*C$4</f>
        <v>176091.8</v>
      </c>
      <c r="E162" s="10"/>
      <c r="F162" s="93">
        <v>59.13</v>
      </c>
      <c r="G162" s="27">
        <f>F162*C$4</f>
        <v>5913</v>
      </c>
    </row>
    <row r="163" spans="1:7" ht="12" customHeight="1">
      <c r="A163" s="18"/>
      <c r="B163" s="15" t="s">
        <v>54</v>
      </c>
      <c r="C163" s="92">
        <v>1760.9179999999999</v>
      </c>
      <c r="D163" s="22">
        <f>C163*C$5</f>
        <v>45783.867999999995</v>
      </c>
      <c r="E163" s="10"/>
      <c r="F163" s="93">
        <v>59.13</v>
      </c>
      <c r="G163" s="27">
        <f>F163*C$5</f>
        <v>1537.38</v>
      </c>
    </row>
    <row r="164" spans="1:7" ht="12" customHeight="1">
      <c r="A164" s="18"/>
      <c r="B164" s="15" t="s">
        <v>81</v>
      </c>
      <c r="C164" s="92">
        <v>1760.9179999999999</v>
      </c>
      <c r="D164" s="22">
        <f>C164*C$6</f>
        <v>91567.73599999999</v>
      </c>
      <c r="E164" s="10"/>
      <c r="F164" s="93">
        <v>59.13</v>
      </c>
      <c r="G164" s="27">
        <f>F164*C$6</f>
        <v>3074.76</v>
      </c>
    </row>
    <row r="165" spans="1:7" ht="12" customHeight="1">
      <c r="A165" s="18"/>
      <c r="B165" s="15" t="s">
        <v>58</v>
      </c>
      <c r="C165" s="92">
        <v>1760.9179999999999</v>
      </c>
      <c r="D165" s="22">
        <f>C165*C$7</f>
        <v>24652.851999999999</v>
      </c>
      <c r="E165" s="10"/>
      <c r="F165" s="93">
        <v>59.13</v>
      </c>
      <c r="G165" s="27">
        <f>F165*C$7</f>
        <v>827.82</v>
      </c>
    </row>
    <row r="166" spans="1:7" ht="12" customHeight="1">
      <c r="A166" s="18"/>
      <c r="B166" s="15" t="s">
        <v>82</v>
      </c>
      <c r="C166" s="92">
        <v>1760.9179999999999</v>
      </c>
      <c r="D166" s="22">
        <f>C166*C$8</f>
        <v>31696.523999999998</v>
      </c>
      <c r="E166" s="10"/>
      <c r="F166" s="93">
        <v>59.13</v>
      </c>
      <c r="G166" s="27">
        <f>F166*C$8</f>
        <v>1064.3400000000001</v>
      </c>
    </row>
    <row r="167" spans="1:7" ht="12" customHeight="1">
      <c r="A167" s="18"/>
      <c r="B167" s="15" t="s">
        <v>83</v>
      </c>
      <c r="C167" s="92">
        <v>1760.9179999999999</v>
      </c>
      <c r="D167" s="22">
        <f>C167*C$9</f>
        <v>7043.6719999999996</v>
      </c>
      <c r="E167" s="10"/>
      <c r="F167" s="93">
        <v>59.13</v>
      </c>
      <c r="G167" s="27">
        <f>F167*C$9</f>
        <v>236.52</v>
      </c>
    </row>
    <row r="168" spans="1:7" ht="12" customHeight="1">
      <c r="A168" s="18"/>
      <c r="B168" s="15" t="s">
        <v>84</v>
      </c>
      <c r="C168" s="92">
        <v>1760.9179999999999</v>
      </c>
      <c r="D168" s="22">
        <f>C168*C$10</f>
        <v>8804.59</v>
      </c>
      <c r="E168" s="10"/>
      <c r="F168" s="93">
        <v>59.13</v>
      </c>
      <c r="G168" s="27">
        <f>F168*C$10</f>
        <v>295.65000000000003</v>
      </c>
    </row>
    <row r="169" spans="1:7" ht="12" customHeight="1">
      <c r="A169" s="18"/>
      <c r="B169" s="15" t="s">
        <v>85</v>
      </c>
      <c r="C169" s="92">
        <v>1760.9179999999999</v>
      </c>
      <c r="D169" s="22">
        <f>C169*C$11</f>
        <v>1760.9179999999999</v>
      </c>
      <c r="E169" s="10"/>
      <c r="F169" s="93">
        <v>59.13</v>
      </c>
      <c r="G169" s="27">
        <f>F169*C$11</f>
        <v>59.13</v>
      </c>
    </row>
    <row r="170" spans="1:7" ht="12" customHeight="1">
      <c r="A170" s="18"/>
      <c r="B170" s="15" t="s">
        <v>86</v>
      </c>
      <c r="C170" s="92">
        <v>1760.9179999999999</v>
      </c>
      <c r="D170" s="22">
        <f>C170*C$12</f>
        <v>35218.36</v>
      </c>
      <c r="E170" s="10"/>
      <c r="F170" s="93">
        <v>59.13</v>
      </c>
      <c r="G170" s="27">
        <f>F170*C$12</f>
        <v>1182.6000000000001</v>
      </c>
    </row>
    <row r="171" spans="1:7" ht="12" customHeight="1">
      <c r="A171" s="18"/>
      <c r="B171" s="15" t="s">
        <v>65</v>
      </c>
      <c r="C171" s="92">
        <v>1760.9179999999999</v>
      </c>
      <c r="D171" s="22">
        <f>C171*C$13</f>
        <v>8804.59</v>
      </c>
      <c r="E171" s="10"/>
      <c r="F171" s="93">
        <v>59.13</v>
      </c>
      <c r="G171" s="27">
        <f>F171*C$13</f>
        <v>295.65000000000003</v>
      </c>
    </row>
    <row r="172" spans="1:7" ht="12" customHeight="1">
      <c r="A172" s="18"/>
      <c r="B172" s="15" t="s">
        <v>87</v>
      </c>
      <c r="C172" s="92">
        <v>1760.9179999999999</v>
      </c>
      <c r="D172" s="22">
        <f>C172*C$14</f>
        <v>8804.59</v>
      </c>
      <c r="E172" s="10"/>
      <c r="F172" s="93">
        <v>59.13</v>
      </c>
      <c r="G172" s="27">
        <f>F172*C$14</f>
        <v>295.65000000000003</v>
      </c>
    </row>
    <row r="173" spans="1:7" ht="12" customHeight="1">
      <c r="A173" s="18"/>
      <c r="B173" s="15" t="s">
        <v>88</v>
      </c>
      <c r="C173" s="92">
        <v>1760.9179999999999</v>
      </c>
      <c r="D173" s="22">
        <f>C173*C$15</f>
        <v>0</v>
      </c>
      <c r="E173" s="10"/>
      <c r="F173" s="93">
        <v>59.13</v>
      </c>
      <c r="G173" s="27">
        <f>F173*C$15</f>
        <v>0</v>
      </c>
    </row>
    <row r="174" spans="1:7" ht="12" customHeight="1">
      <c r="A174" s="18"/>
      <c r="B174" s="15" t="s">
        <v>19</v>
      </c>
      <c r="C174" s="92">
        <v>973.80700000000002</v>
      </c>
      <c r="D174" s="22">
        <f>C174*C$16</f>
        <v>35057.052000000003</v>
      </c>
      <c r="E174" s="10"/>
      <c r="F174" s="93">
        <v>32.68</v>
      </c>
      <c r="G174" s="27">
        <f>F174*C$16</f>
        <v>1176.48</v>
      </c>
    </row>
    <row r="175" spans="1:7" ht="12" customHeight="1">
      <c r="A175" s="18"/>
      <c r="B175" s="15" t="s">
        <v>68</v>
      </c>
      <c r="C175" s="92">
        <v>973.80700000000002</v>
      </c>
      <c r="D175" s="22">
        <f>C175*C$17</f>
        <v>17528.526000000002</v>
      </c>
      <c r="E175" s="10"/>
      <c r="F175" s="93">
        <v>32.68</v>
      </c>
      <c r="G175" s="27">
        <f>F175*C$17</f>
        <v>588.24</v>
      </c>
    </row>
    <row r="176" spans="1:7" ht="12" customHeight="1">
      <c r="A176" s="18"/>
      <c r="B176" s="15" t="s">
        <v>7</v>
      </c>
      <c r="C176" s="92">
        <v>984.35699999999997</v>
      </c>
      <c r="D176" s="22">
        <f>C176*C$18</f>
        <v>37405.565999999999</v>
      </c>
      <c r="E176" s="10"/>
      <c r="F176" s="93">
        <v>33.049999999999997</v>
      </c>
      <c r="G176" s="27">
        <f>F176*C$18</f>
        <v>1255.8999999999999</v>
      </c>
    </row>
    <row r="177" spans="1:9" ht="12" customHeight="1">
      <c r="A177" s="18"/>
      <c r="B177" s="15" t="s">
        <v>69</v>
      </c>
      <c r="C177" s="92">
        <v>984.35699999999997</v>
      </c>
      <c r="D177" s="22">
        <f>C177*C$19</f>
        <v>22640.210999999999</v>
      </c>
      <c r="E177" s="10"/>
      <c r="F177" s="93">
        <v>33.049999999999997</v>
      </c>
      <c r="G177" s="27">
        <f>F177*C$19</f>
        <v>760.15</v>
      </c>
    </row>
    <row r="178" spans="1:9" ht="12" customHeight="1">
      <c r="A178" s="18"/>
      <c r="B178" s="16" t="s">
        <v>89</v>
      </c>
      <c r="C178" s="24"/>
      <c r="D178" s="25">
        <f>SUM(D162:D177)</f>
        <v>552860.8550000001</v>
      </c>
      <c r="E178" s="10"/>
      <c r="F178" s="26"/>
      <c r="G178" s="28">
        <f>SUM(G162:G177)</f>
        <v>18563.27</v>
      </c>
      <c r="I178" s="11"/>
    </row>
    <row r="179" spans="1:9" ht="12" customHeight="1">
      <c r="A179" s="19" t="s">
        <v>90</v>
      </c>
      <c r="B179" s="99" t="s">
        <v>113</v>
      </c>
      <c r="C179" s="100"/>
      <c r="D179" s="100"/>
      <c r="E179" s="100"/>
      <c r="F179" s="100"/>
      <c r="G179" s="100"/>
      <c r="I179" s="2" t="s">
        <v>72</v>
      </c>
    </row>
    <row r="180" spans="1:9" s="45" customFormat="1" ht="30" customHeight="1">
      <c r="A180" s="19" t="s">
        <v>92</v>
      </c>
      <c r="B180" s="99" t="s">
        <v>114</v>
      </c>
      <c r="C180" s="100"/>
      <c r="D180" s="100"/>
      <c r="E180" s="100"/>
      <c r="F180" s="100"/>
      <c r="G180" s="100"/>
    </row>
    <row r="181" spans="1:9" ht="12" customHeight="1">
      <c r="A181" s="31" t="s">
        <v>94</v>
      </c>
      <c r="B181" s="96" t="s">
        <v>115</v>
      </c>
      <c r="C181" s="96"/>
      <c r="D181" s="96"/>
      <c r="E181" s="96"/>
      <c r="F181" s="96"/>
      <c r="G181" s="96"/>
    </row>
    <row r="182" spans="1:9" ht="28.5" customHeight="1">
      <c r="A182" s="31" t="s">
        <v>96</v>
      </c>
      <c r="B182" s="101" t="s">
        <v>116</v>
      </c>
      <c r="C182" s="102"/>
      <c r="D182" s="102"/>
      <c r="E182" s="102"/>
      <c r="F182" s="102"/>
      <c r="G182" s="102"/>
    </row>
    <row r="183" spans="1:9" ht="31.5" customHeight="1">
      <c r="A183" s="20" t="s">
        <v>97</v>
      </c>
      <c r="B183" s="99" t="s">
        <v>117</v>
      </c>
      <c r="C183" s="100"/>
      <c r="D183" s="100"/>
      <c r="E183" s="100"/>
      <c r="F183" s="100"/>
      <c r="G183" s="100"/>
    </row>
    <row r="184" spans="1:9" ht="12" customHeight="1">
      <c r="A184" s="13"/>
    </row>
    <row r="185" spans="1:9" ht="12" customHeight="1">
      <c r="A185" s="17" t="s">
        <v>71</v>
      </c>
      <c r="B185" s="7" t="s">
        <v>118</v>
      </c>
      <c r="C185" s="8"/>
      <c r="D185" s="8"/>
      <c r="E185" s="8"/>
      <c r="F185" s="30"/>
      <c r="G185" s="30"/>
    </row>
    <row r="186" spans="1:9" ht="12" customHeight="1">
      <c r="A186" s="18" t="s">
        <v>72</v>
      </c>
      <c r="B186" s="2" t="s">
        <v>119</v>
      </c>
    </row>
    <row r="187" spans="1:9" ht="12" customHeight="1">
      <c r="A187" s="18"/>
      <c r="B187" s="2" t="s">
        <v>120</v>
      </c>
      <c r="C187" s="97" t="s">
        <v>74</v>
      </c>
      <c r="D187" s="98"/>
      <c r="F187" s="97" t="s">
        <v>75</v>
      </c>
      <c r="G187" s="98"/>
    </row>
    <row r="188" spans="1:9" ht="12" customHeight="1">
      <c r="A188" s="18"/>
      <c r="C188" s="9" t="s">
        <v>76</v>
      </c>
      <c r="D188" s="9" t="s">
        <v>77</v>
      </c>
      <c r="F188" s="9" t="s">
        <v>78</v>
      </c>
      <c r="G188" s="9" t="s">
        <v>79</v>
      </c>
    </row>
    <row r="189" spans="1:9" ht="12" customHeight="1">
      <c r="A189" s="18"/>
      <c r="B189" s="15" t="s">
        <v>80</v>
      </c>
      <c r="C189" s="88"/>
      <c r="D189" s="22">
        <f>C189*C$4</f>
        <v>0</v>
      </c>
      <c r="E189" s="10"/>
      <c r="F189" s="47"/>
      <c r="G189" s="27">
        <f>F189*C$4</f>
        <v>0</v>
      </c>
    </row>
    <row r="190" spans="1:9" ht="12" customHeight="1">
      <c r="A190" s="18"/>
      <c r="B190" s="15" t="s">
        <v>54</v>
      </c>
      <c r="C190" s="88"/>
      <c r="D190" s="22">
        <f>C190*C$5</f>
        <v>0</v>
      </c>
      <c r="E190" s="10"/>
      <c r="F190" s="47"/>
      <c r="G190" s="27">
        <f>F190*C$5</f>
        <v>0</v>
      </c>
    </row>
    <row r="191" spans="1:9" ht="12" customHeight="1">
      <c r="A191" s="18"/>
      <c r="B191" s="15" t="s">
        <v>81</v>
      </c>
      <c r="C191" s="88"/>
      <c r="D191" s="22">
        <f>C191*C$6</f>
        <v>0</v>
      </c>
      <c r="E191" s="10"/>
      <c r="F191" s="47"/>
      <c r="G191" s="27">
        <f>F191*C$6</f>
        <v>0</v>
      </c>
    </row>
    <row r="192" spans="1:9" ht="12" customHeight="1">
      <c r="A192" s="18"/>
      <c r="B192" s="15" t="s">
        <v>58</v>
      </c>
      <c r="C192" s="88"/>
      <c r="D192" s="22">
        <f>C192*C$7</f>
        <v>0</v>
      </c>
      <c r="E192" s="10"/>
      <c r="F192" s="47"/>
      <c r="G192" s="27">
        <f>F192*C$7</f>
        <v>0</v>
      </c>
    </row>
    <row r="193" spans="1:9" ht="12" customHeight="1">
      <c r="A193" s="18"/>
      <c r="B193" s="15" t="s">
        <v>82</v>
      </c>
      <c r="C193" s="46"/>
      <c r="D193" s="22">
        <f>C193*C$8</f>
        <v>0</v>
      </c>
      <c r="E193" s="10"/>
      <c r="F193" s="47"/>
      <c r="G193" s="27">
        <f>F193*C$8</f>
        <v>0</v>
      </c>
    </row>
    <row r="194" spans="1:9" ht="12" customHeight="1">
      <c r="A194" s="18"/>
      <c r="B194" s="15" t="s">
        <v>83</v>
      </c>
      <c r="C194" s="46"/>
      <c r="D194" s="22">
        <f>C194*C$9</f>
        <v>0</v>
      </c>
      <c r="E194" s="10"/>
      <c r="F194" s="47"/>
      <c r="G194" s="27">
        <f>F194*C$9</f>
        <v>0</v>
      </c>
    </row>
    <row r="195" spans="1:9" ht="12" customHeight="1">
      <c r="A195" s="18"/>
      <c r="B195" s="15" t="s">
        <v>84</v>
      </c>
      <c r="C195" s="46"/>
      <c r="D195" s="22">
        <f>C195*C$10</f>
        <v>0</v>
      </c>
      <c r="E195" s="10"/>
      <c r="F195" s="47"/>
      <c r="G195" s="27">
        <f>F195*C$10</f>
        <v>0</v>
      </c>
    </row>
    <row r="196" spans="1:9" ht="12" customHeight="1">
      <c r="A196" s="18"/>
      <c r="B196" s="15" t="s">
        <v>85</v>
      </c>
      <c r="C196" s="46"/>
      <c r="D196" s="22">
        <f>C196*C$11</f>
        <v>0</v>
      </c>
      <c r="E196" s="10"/>
      <c r="F196" s="47"/>
      <c r="G196" s="27">
        <f>F196*C$11</f>
        <v>0</v>
      </c>
    </row>
    <row r="197" spans="1:9" ht="12" customHeight="1">
      <c r="A197" s="18"/>
      <c r="B197" s="15" t="s">
        <v>86</v>
      </c>
      <c r="C197" s="46"/>
      <c r="D197" s="22">
        <f>C197*C$12</f>
        <v>0</v>
      </c>
      <c r="E197" s="10"/>
      <c r="F197" s="47"/>
      <c r="G197" s="27">
        <f>F197*C$12</f>
        <v>0</v>
      </c>
    </row>
    <row r="198" spans="1:9" ht="12" customHeight="1">
      <c r="A198" s="18"/>
      <c r="B198" s="15" t="s">
        <v>65</v>
      </c>
      <c r="C198" s="46"/>
      <c r="D198" s="22">
        <f>C198*C$13</f>
        <v>0</v>
      </c>
      <c r="E198" s="10"/>
      <c r="F198" s="47"/>
      <c r="G198" s="27">
        <f>F198*C$13</f>
        <v>0</v>
      </c>
    </row>
    <row r="199" spans="1:9" ht="12" customHeight="1">
      <c r="A199" s="18"/>
      <c r="B199" s="15" t="s">
        <v>87</v>
      </c>
      <c r="C199" s="46"/>
      <c r="D199" s="22">
        <f>C199*C$14</f>
        <v>0</v>
      </c>
      <c r="E199" s="10"/>
      <c r="F199" s="47"/>
      <c r="G199" s="27">
        <f>F199*C$14</f>
        <v>0</v>
      </c>
    </row>
    <row r="200" spans="1:9" ht="12" customHeight="1">
      <c r="A200" s="18"/>
      <c r="B200" s="15" t="s">
        <v>88</v>
      </c>
      <c r="C200" s="46"/>
      <c r="D200" s="22">
        <f>C200*C$15</f>
        <v>0</v>
      </c>
      <c r="E200" s="10"/>
      <c r="F200" s="47"/>
      <c r="G200" s="27">
        <f>F200*C$15</f>
        <v>0</v>
      </c>
    </row>
    <row r="201" spans="1:9" ht="12" customHeight="1">
      <c r="A201" s="18"/>
      <c r="B201" s="15" t="s">
        <v>19</v>
      </c>
      <c r="C201" s="21">
        <v>220.65100000000001</v>
      </c>
      <c r="D201" s="22">
        <f>C201*C$16</f>
        <v>7943.4360000000006</v>
      </c>
      <c r="E201" s="10"/>
      <c r="F201" s="23">
        <v>7.25</v>
      </c>
      <c r="G201" s="27">
        <f>F201*C$16</f>
        <v>261</v>
      </c>
    </row>
    <row r="202" spans="1:9" ht="12" customHeight="1">
      <c r="A202" s="18"/>
      <c r="B202" s="15" t="s">
        <v>68</v>
      </c>
      <c r="C202" s="21">
        <v>220.65100000000001</v>
      </c>
      <c r="D202" s="22">
        <f>C202*C$17</f>
        <v>3971.7180000000003</v>
      </c>
      <c r="E202" s="10"/>
      <c r="F202" s="23">
        <v>7.25</v>
      </c>
      <c r="G202" s="27">
        <f>F202*C$17</f>
        <v>130.5</v>
      </c>
    </row>
    <row r="203" spans="1:9" ht="12" customHeight="1">
      <c r="A203" s="18"/>
      <c r="B203" s="15" t="s">
        <v>7</v>
      </c>
      <c r="C203" s="21">
        <v>220.65100000000001</v>
      </c>
      <c r="D203" s="22">
        <f>C203*C$18</f>
        <v>8384.7380000000012</v>
      </c>
      <c r="E203" s="10"/>
      <c r="F203" s="23">
        <v>7.25</v>
      </c>
      <c r="G203" s="27">
        <f>F203*C$18</f>
        <v>275.5</v>
      </c>
    </row>
    <row r="204" spans="1:9" ht="12" customHeight="1">
      <c r="A204" s="18"/>
      <c r="B204" s="15" t="s">
        <v>69</v>
      </c>
      <c r="C204" s="21">
        <v>220.65100000000001</v>
      </c>
      <c r="D204" s="22">
        <f>C204*C$19</f>
        <v>5074.973</v>
      </c>
      <c r="E204" s="10"/>
      <c r="F204" s="23">
        <v>7.25</v>
      </c>
      <c r="G204" s="27">
        <f>F204*C$19</f>
        <v>166.75</v>
      </c>
    </row>
    <row r="205" spans="1:9" ht="12" customHeight="1">
      <c r="A205" s="18"/>
      <c r="B205" s="16" t="s">
        <v>89</v>
      </c>
      <c r="C205" s="24"/>
      <c r="D205" s="25">
        <f>SUM(D189:D204)</f>
        <v>25374.864999999998</v>
      </c>
      <c r="E205" s="10"/>
      <c r="F205" s="26"/>
      <c r="G205" s="28">
        <f>SUM(G189:G204)</f>
        <v>833.75</v>
      </c>
      <c r="I205" s="11"/>
    </row>
    <row r="206" spans="1:9" ht="12" customHeight="1">
      <c r="A206" s="19" t="s">
        <v>90</v>
      </c>
      <c r="B206" s="99" t="s">
        <v>113</v>
      </c>
      <c r="C206" s="100"/>
      <c r="D206" s="100"/>
      <c r="E206" s="100"/>
      <c r="F206" s="100"/>
      <c r="G206" s="100"/>
    </row>
    <row r="207" spans="1:9" ht="12" customHeight="1">
      <c r="A207" s="19" t="s">
        <v>92</v>
      </c>
      <c r="B207" s="99"/>
      <c r="C207" s="100"/>
      <c r="D207" s="100"/>
      <c r="E207" s="100"/>
      <c r="F207" s="100"/>
      <c r="G207" s="100"/>
    </row>
    <row r="208" spans="1:9" ht="12" customHeight="1">
      <c r="A208" s="31" t="s">
        <v>94</v>
      </c>
      <c r="B208" s="96" t="s">
        <v>121</v>
      </c>
      <c r="C208" s="96"/>
      <c r="D208" s="96"/>
      <c r="E208" s="96"/>
      <c r="F208" s="96"/>
      <c r="G208" s="96"/>
    </row>
    <row r="209" spans="1:11" ht="28.5" customHeight="1">
      <c r="A209" s="31" t="s">
        <v>96</v>
      </c>
      <c r="B209" s="101" t="s">
        <v>122</v>
      </c>
      <c r="C209" s="102"/>
      <c r="D209" s="102"/>
      <c r="E209" s="102"/>
      <c r="F209" s="102"/>
      <c r="G209" s="102"/>
    </row>
    <row r="210" spans="1:11" ht="12" customHeight="1">
      <c r="A210" s="20" t="s">
        <v>97</v>
      </c>
      <c r="B210" s="99"/>
      <c r="C210" s="100"/>
      <c r="D210" s="100"/>
      <c r="E210" s="100"/>
      <c r="F210" s="100"/>
      <c r="G210" s="100"/>
    </row>
    <row r="211" spans="1:11" ht="12" customHeight="1">
      <c r="A211" s="13"/>
    </row>
    <row r="212" spans="1:11" ht="12" customHeight="1">
      <c r="A212" s="17" t="s">
        <v>71</v>
      </c>
      <c r="B212" s="7">
        <v>140</v>
      </c>
      <c r="C212" s="8"/>
      <c r="D212" s="8"/>
      <c r="E212" s="8"/>
      <c r="F212" s="30"/>
      <c r="G212" s="30"/>
    </row>
    <row r="213" spans="1:11" ht="12" customHeight="1">
      <c r="A213" s="18" t="s">
        <v>72</v>
      </c>
      <c r="B213" s="2" t="s">
        <v>123</v>
      </c>
    </row>
    <row r="214" spans="1:11" ht="12" customHeight="1">
      <c r="A214" s="18"/>
      <c r="C214" s="97" t="s">
        <v>74</v>
      </c>
      <c r="D214" s="98"/>
      <c r="F214" s="97" t="s">
        <v>75</v>
      </c>
      <c r="G214" s="98"/>
    </row>
    <row r="215" spans="1:11" ht="12" customHeight="1">
      <c r="A215" s="18"/>
      <c r="C215" s="9" t="s">
        <v>76</v>
      </c>
      <c r="D215" s="9" t="s">
        <v>77</v>
      </c>
      <c r="F215" s="9" t="s">
        <v>78</v>
      </c>
      <c r="G215" s="9" t="s">
        <v>79</v>
      </c>
      <c r="J215" s="44"/>
      <c r="K215" s="36"/>
    </row>
    <row r="216" spans="1:11" ht="12" customHeight="1">
      <c r="A216" s="18"/>
      <c r="B216" s="15" t="s">
        <v>80</v>
      </c>
      <c r="C216" s="92">
        <v>2051.9780000000001</v>
      </c>
      <c r="D216" s="22">
        <f>C216*C$4</f>
        <v>205197.80000000002</v>
      </c>
      <c r="E216" s="10"/>
      <c r="F216" s="93">
        <v>82.08</v>
      </c>
      <c r="G216" s="27">
        <f>F216*C$4</f>
        <v>8208</v>
      </c>
    </row>
    <row r="217" spans="1:11" ht="12" customHeight="1">
      <c r="A217" s="18"/>
      <c r="B217" s="15" t="s">
        <v>54</v>
      </c>
      <c r="C217" s="92">
        <v>2051.9780000000001</v>
      </c>
      <c r="D217" s="22">
        <f>C217*C$5</f>
        <v>53351.428</v>
      </c>
      <c r="E217" s="10"/>
      <c r="F217" s="93">
        <v>82.08</v>
      </c>
      <c r="G217" s="27">
        <f>F217*C$5</f>
        <v>2134.08</v>
      </c>
    </row>
    <row r="218" spans="1:11" ht="12" customHeight="1">
      <c r="A218" s="18"/>
      <c r="B218" s="15" t="s">
        <v>81</v>
      </c>
      <c r="C218" s="92">
        <v>2051.9780000000001</v>
      </c>
      <c r="D218" s="22">
        <f>C218*C$6</f>
        <v>106702.856</v>
      </c>
      <c r="E218" s="10"/>
      <c r="F218" s="93">
        <v>82.08</v>
      </c>
      <c r="G218" s="27">
        <f>F218*C$6</f>
        <v>4268.16</v>
      </c>
    </row>
    <row r="219" spans="1:11" ht="12" customHeight="1">
      <c r="A219" s="18"/>
      <c r="B219" s="15" t="s">
        <v>58</v>
      </c>
      <c r="C219" s="92">
        <v>2051.9780000000001</v>
      </c>
      <c r="D219" s="22">
        <f>C219*C$7</f>
        <v>28727.692000000003</v>
      </c>
      <c r="E219" s="10"/>
      <c r="F219" s="93">
        <v>82.08</v>
      </c>
      <c r="G219" s="27">
        <f>F219*C$7</f>
        <v>1149.1199999999999</v>
      </c>
    </row>
    <row r="220" spans="1:11" ht="12" customHeight="1">
      <c r="A220" s="18"/>
      <c r="B220" s="15" t="s">
        <v>82</v>
      </c>
      <c r="C220" s="92">
        <v>2051.9780000000001</v>
      </c>
      <c r="D220" s="22">
        <f>C220*C$8</f>
        <v>36935.603999999999</v>
      </c>
      <c r="E220" s="10"/>
      <c r="F220" s="93">
        <v>82.08</v>
      </c>
      <c r="G220" s="27">
        <f>F220*C$8</f>
        <v>1477.44</v>
      </c>
    </row>
    <row r="221" spans="1:11" ht="12" customHeight="1">
      <c r="A221" s="18"/>
      <c r="B221" s="15" t="s">
        <v>83</v>
      </c>
      <c r="C221" s="92">
        <v>2051.9780000000001</v>
      </c>
      <c r="D221" s="22">
        <f>C221*C$9</f>
        <v>8207.9120000000003</v>
      </c>
      <c r="E221" s="10"/>
      <c r="F221" s="93">
        <v>82.08</v>
      </c>
      <c r="G221" s="27">
        <f>F221*C$9</f>
        <v>328.32</v>
      </c>
    </row>
    <row r="222" spans="1:11" ht="12" customHeight="1">
      <c r="A222" s="18"/>
      <c r="B222" s="15" t="s">
        <v>84</v>
      </c>
      <c r="C222" s="92">
        <v>2051.9780000000001</v>
      </c>
      <c r="D222" s="22">
        <f>C222*C$10</f>
        <v>10259.89</v>
      </c>
      <c r="E222" s="10"/>
      <c r="F222" s="93">
        <v>82.08</v>
      </c>
      <c r="G222" s="27">
        <f>F222*C$10</f>
        <v>410.4</v>
      </c>
    </row>
    <row r="223" spans="1:11" ht="12" customHeight="1">
      <c r="A223" s="18"/>
      <c r="B223" s="15" t="s">
        <v>85</v>
      </c>
      <c r="C223" s="92">
        <v>2051.9780000000001</v>
      </c>
      <c r="D223" s="22">
        <f>C223*C$11</f>
        <v>2051.9780000000001</v>
      </c>
      <c r="E223" s="10"/>
      <c r="F223" s="93">
        <v>82.08</v>
      </c>
      <c r="G223" s="27">
        <f>F223*C$11</f>
        <v>82.08</v>
      </c>
    </row>
    <row r="224" spans="1:11" ht="12" customHeight="1">
      <c r="A224" s="18"/>
      <c r="B224" s="15" t="s">
        <v>86</v>
      </c>
      <c r="C224" s="92">
        <v>2051.9780000000001</v>
      </c>
      <c r="D224" s="22">
        <f>C224*C$12</f>
        <v>41039.56</v>
      </c>
      <c r="E224" s="10"/>
      <c r="F224" s="93">
        <v>82.08</v>
      </c>
      <c r="G224" s="27">
        <f>F224*C$12</f>
        <v>1641.6</v>
      </c>
    </row>
    <row r="225" spans="1:10" ht="12" customHeight="1">
      <c r="A225" s="18"/>
      <c r="B225" s="15" t="s">
        <v>65</v>
      </c>
      <c r="C225" s="92">
        <v>2051.9780000000001</v>
      </c>
      <c r="D225" s="22">
        <f>C225*C$13</f>
        <v>10259.89</v>
      </c>
      <c r="E225" s="10"/>
      <c r="F225" s="93">
        <v>82.08</v>
      </c>
      <c r="G225" s="27">
        <f>F225*C$13</f>
        <v>410.4</v>
      </c>
    </row>
    <row r="226" spans="1:10" ht="12" customHeight="1">
      <c r="A226" s="18"/>
      <c r="B226" s="15" t="s">
        <v>87</v>
      </c>
      <c r="C226" s="92">
        <v>2051.9780000000001</v>
      </c>
      <c r="D226" s="22">
        <f>C226*C$14</f>
        <v>10259.89</v>
      </c>
      <c r="E226" s="10"/>
      <c r="F226" s="93">
        <v>82.08</v>
      </c>
      <c r="G226" s="27">
        <f>F226*C$14</f>
        <v>410.4</v>
      </c>
    </row>
    <row r="227" spans="1:10" ht="12" customHeight="1">
      <c r="A227" s="18"/>
      <c r="B227" s="15" t="s">
        <v>88</v>
      </c>
      <c r="C227" s="92">
        <v>2051.9780000000001</v>
      </c>
      <c r="D227" s="22">
        <f>C227*C$15</f>
        <v>0</v>
      </c>
      <c r="E227" s="10"/>
      <c r="F227" s="93">
        <v>82.08</v>
      </c>
      <c r="G227" s="27">
        <f>F227*C$15</f>
        <v>0</v>
      </c>
    </row>
    <row r="228" spans="1:10" ht="12" customHeight="1">
      <c r="A228" s="18"/>
      <c r="B228" s="15" t="s">
        <v>19</v>
      </c>
      <c r="C228" s="92">
        <v>1109.011</v>
      </c>
      <c r="D228" s="22">
        <f>C228*C$16</f>
        <v>39924.396000000001</v>
      </c>
      <c r="E228" s="10"/>
      <c r="F228" s="93">
        <v>44.28</v>
      </c>
      <c r="G228" s="27">
        <f>F228*C$16</f>
        <v>1594.08</v>
      </c>
      <c r="I228" s="78"/>
      <c r="J228" s="11"/>
    </row>
    <row r="229" spans="1:10" ht="12" customHeight="1">
      <c r="A229" s="18"/>
      <c r="B229" s="15" t="s">
        <v>68</v>
      </c>
      <c r="C229" s="92">
        <v>1109.011</v>
      </c>
      <c r="D229" s="22">
        <f>C229*C$17</f>
        <v>19962.198</v>
      </c>
      <c r="E229" s="10"/>
      <c r="F229" s="93">
        <v>44.28</v>
      </c>
      <c r="G229" s="27">
        <f>F229*C$17</f>
        <v>797.04</v>
      </c>
    </row>
    <row r="230" spans="1:10" ht="12" customHeight="1">
      <c r="A230" s="18"/>
      <c r="B230" s="15" t="s">
        <v>7</v>
      </c>
      <c r="C230" s="92">
        <v>1132.4860000000001</v>
      </c>
      <c r="D230" s="22">
        <f>C230*C$18</f>
        <v>43034.468000000001</v>
      </c>
      <c r="E230" s="10"/>
      <c r="F230" s="93">
        <v>45.3</v>
      </c>
      <c r="G230" s="27">
        <f>F230*C$18</f>
        <v>1721.3999999999999</v>
      </c>
    </row>
    <row r="231" spans="1:10" ht="12" customHeight="1">
      <c r="A231" s="18"/>
      <c r="B231" s="15" t="s">
        <v>69</v>
      </c>
      <c r="C231" s="92">
        <v>1132.4860000000001</v>
      </c>
      <c r="D231" s="22">
        <f>C231*C$19</f>
        <v>26047.178000000004</v>
      </c>
      <c r="E231" s="10"/>
      <c r="F231" s="93">
        <v>45.3</v>
      </c>
      <c r="G231" s="27">
        <f>F231*C$19</f>
        <v>1041.8999999999999</v>
      </c>
    </row>
    <row r="232" spans="1:10" ht="12" customHeight="1">
      <c r="A232" s="18"/>
      <c r="B232" s="16" t="s">
        <v>89</v>
      </c>
      <c r="C232" s="24"/>
      <c r="D232" s="25">
        <f>SUM(D216:D231)</f>
        <v>641962.74</v>
      </c>
      <c r="E232" s="10"/>
      <c r="F232" s="26"/>
      <c r="G232" s="28">
        <f>SUM(G216:G231)</f>
        <v>25674.420000000006</v>
      </c>
      <c r="I232" s="11"/>
    </row>
    <row r="233" spans="1:10" ht="12" customHeight="1">
      <c r="A233" s="19" t="s">
        <v>90</v>
      </c>
      <c r="B233" s="99" t="s">
        <v>113</v>
      </c>
      <c r="C233" s="100"/>
      <c r="D233" s="100"/>
      <c r="E233" s="100"/>
      <c r="F233" s="100"/>
      <c r="G233" s="100"/>
      <c r="I233" s="2" t="s">
        <v>72</v>
      </c>
    </row>
    <row r="234" spans="1:10" ht="19.5" customHeight="1">
      <c r="A234" s="19" t="s">
        <v>92</v>
      </c>
      <c r="B234" s="99" t="s">
        <v>124</v>
      </c>
      <c r="C234" s="100"/>
      <c r="D234" s="100"/>
      <c r="E234" s="100"/>
      <c r="F234" s="100"/>
      <c r="G234" s="100"/>
    </row>
    <row r="235" spans="1:10" ht="18" customHeight="1">
      <c r="A235" s="31" t="s">
        <v>94</v>
      </c>
      <c r="B235" s="96" t="s">
        <v>125</v>
      </c>
      <c r="C235" s="96"/>
      <c r="D235" s="96"/>
      <c r="E235" s="96"/>
      <c r="F235" s="96"/>
      <c r="G235" s="96"/>
    </row>
    <row r="236" spans="1:10" ht="30.75" customHeight="1">
      <c r="A236" s="31" t="s">
        <v>96</v>
      </c>
      <c r="B236" s="101" t="s">
        <v>126</v>
      </c>
      <c r="C236" s="102"/>
      <c r="D236" s="102"/>
      <c r="E236" s="102"/>
      <c r="F236" s="102"/>
      <c r="G236" s="102"/>
    </row>
    <row r="237" spans="1:10" ht="49.5" customHeight="1">
      <c r="A237" s="20" t="s">
        <v>97</v>
      </c>
      <c r="B237" s="99" t="s">
        <v>127</v>
      </c>
      <c r="C237" s="99"/>
      <c r="D237" s="99"/>
      <c r="E237" s="99"/>
      <c r="F237" s="99"/>
      <c r="G237" s="99"/>
    </row>
    <row r="238" spans="1:10" ht="12" customHeight="1">
      <c r="A238" s="13"/>
    </row>
    <row r="239" spans="1:10" ht="12" customHeight="1">
      <c r="A239" s="17" t="s">
        <v>71</v>
      </c>
      <c r="B239" s="7" t="s">
        <v>128</v>
      </c>
      <c r="C239" s="8"/>
      <c r="D239" s="8"/>
      <c r="E239" s="8"/>
      <c r="F239" s="30"/>
      <c r="G239" s="30"/>
    </row>
    <row r="240" spans="1:10" ht="12" customHeight="1">
      <c r="A240" s="18" t="s">
        <v>72</v>
      </c>
      <c r="B240" s="2" t="s">
        <v>129</v>
      </c>
    </row>
    <row r="241" spans="1:7" ht="12" customHeight="1">
      <c r="A241" s="18"/>
      <c r="C241" s="97" t="s">
        <v>74</v>
      </c>
      <c r="D241" s="98"/>
      <c r="F241" s="97" t="s">
        <v>75</v>
      </c>
      <c r="G241" s="98"/>
    </row>
    <row r="242" spans="1:7" ht="12" customHeight="1">
      <c r="A242" s="18"/>
      <c r="C242" s="9" t="s">
        <v>76</v>
      </c>
      <c r="D242" s="9" t="s">
        <v>77</v>
      </c>
      <c r="F242" s="9" t="s">
        <v>78</v>
      </c>
      <c r="G242" s="9" t="s">
        <v>79</v>
      </c>
    </row>
    <row r="243" spans="1:7" ht="12" customHeight="1">
      <c r="A243" s="18"/>
      <c r="B243" s="15" t="s">
        <v>80</v>
      </c>
      <c r="C243" s="21">
        <v>262.28699999999998</v>
      </c>
      <c r="D243" s="22">
        <f>C243*C$4</f>
        <v>26228.699999999997</v>
      </c>
      <c r="E243" s="10"/>
      <c r="F243" s="23">
        <v>8.2200000000000006</v>
      </c>
      <c r="G243" s="27">
        <f>F243*C$4</f>
        <v>822.00000000000011</v>
      </c>
    </row>
    <row r="244" spans="1:7" ht="12" customHeight="1">
      <c r="A244" s="18"/>
      <c r="B244" s="15" t="s">
        <v>54</v>
      </c>
      <c r="C244" s="21">
        <v>262.28699999999998</v>
      </c>
      <c r="D244" s="22">
        <f>C244*C$5</f>
        <v>6819.4619999999995</v>
      </c>
      <c r="E244" s="10"/>
      <c r="F244" s="23">
        <v>8.2200000000000006</v>
      </c>
      <c r="G244" s="27">
        <f>F244*C$5</f>
        <v>213.72000000000003</v>
      </c>
    </row>
    <row r="245" spans="1:7" ht="12" customHeight="1">
      <c r="A245" s="18"/>
      <c r="B245" s="15" t="s">
        <v>81</v>
      </c>
      <c r="C245" s="21">
        <v>262.28699999999998</v>
      </c>
      <c r="D245" s="22">
        <f>C245*C$6</f>
        <v>13638.923999999999</v>
      </c>
      <c r="E245" s="10"/>
      <c r="F245" s="23">
        <v>8.2200000000000006</v>
      </c>
      <c r="G245" s="27">
        <f>F245*C$6</f>
        <v>427.44000000000005</v>
      </c>
    </row>
    <row r="246" spans="1:7" ht="12" customHeight="1">
      <c r="A246" s="18"/>
      <c r="B246" s="15" t="s">
        <v>58</v>
      </c>
      <c r="C246" s="21">
        <v>262.28699999999998</v>
      </c>
      <c r="D246" s="22">
        <f>C246*C$7</f>
        <v>3672.0179999999996</v>
      </c>
      <c r="E246" s="10"/>
      <c r="F246" s="23">
        <v>8.2200000000000006</v>
      </c>
      <c r="G246" s="27">
        <f>F246*C$7</f>
        <v>115.08000000000001</v>
      </c>
    </row>
    <row r="247" spans="1:7" ht="12" customHeight="1">
      <c r="A247" s="18"/>
      <c r="B247" s="15" t="s">
        <v>82</v>
      </c>
      <c r="C247" s="21">
        <v>262.28699999999998</v>
      </c>
      <c r="D247" s="22">
        <f>C247*C$8</f>
        <v>4721.1659999999993</v>
      </c>
      <c r="E247" s="10"/>
      <c r="F247" s="23">
        <v>8.2200000000000006</v>
      </c>
      <c r="G247" s="27">
        <f>F247*C$8</f>
        <v>147.96</v>
      </c>
    </row>
    <row r="248" spans="1:7" ht="12" customHeight="1">
      <c r="A248" s="18"/>
      <c r="B248" s="15" t="s">
        <v>83</v>
      </c>
      <c r="C248" s="21">
        <v>262.28699999999998</v>
      </c>
      <c r="D248" s="22">
        <f>C248*C$9</f>
        <v>1049.1479999999999</v>
      </c>
      <c r="E248" s="10"/>
      <c r="F248" s="23">
        <v>8.2200000000000006</v>
      </c>
      <c r="G248" s="27">
        <f>F248*C$9</f>
        <v>32.880000000000003</v>
      </c>
    </row>
    <row r="249" spans="1:7" ht="12" customHeight="1">
      <c r="A249" s="18"/>
      <c r="B249" s="15" t="s">
        <v>84</v>
      </c>
      <c r="C249" s="21">
        <v>262.28699999999998</v>
      </c>
      <c r="D249" s="22">
        <f>C249*C$10</f>
        <v>1311.4349999999999</v>
      </c>
      <c r="E249" s="10"/>
      <c r="F249" s="23">
        <v>8.2200000000000006</v>
      </c>
      <c r="G249" s="27">
        <f>F249*C$10</f>
        <v>41.1</v>
      </c>
    </row>
    <row r="250" spans="1:7" ht="12" customHeight="1">
      <c r="A250" s="18"/>
      <c r="B250" s="15" t="s">
        <v>85</v>
      </c>
      <c r="C250" s="21">
        <v>262.28699999999998</v>
      </c>
      <c r="D250" s="22">
        <f>C250*C$11</f>
        <v>262.28699999999998</v>
      </c>
      <c r="E250" s="10"/>
      <c r="F250" s="23">
        <v>8.2200000000000006</v>
      </c>
      <c r="G250" s="27">
        <f>F250*C$11</f>
        <v>8.2200000000000006</v>
      </c>
    </row>
    <row r="251" spans="1:7" ht="12" customHeight="1">
      <c r="A251" s="18"/>
      <c r="B251" s="15" t="s">
        <v>86</v>
      </c>
      <c r="C251" s="21">
        <v>69.218000000000004</v>
      </c>
      <c r="D251" s="22">
        <f>C251*C$12</f>
        <v>1384.3600000000001</v>
      </c>
      <c r="E251" s="10"/>
      <c r="F251" s="23">
        <v>2.1800000000000002</v>
      </c>
      <c r="G251" s="27">
        <f>F251*C$12</f>
        <v>43.6</v>
      </c>
    </row>
    <row r="252" spans="1:7" ht="12" customHeight="1">
      <c r="A252" s="18"/>
      <c r="B252" s="15" t="s">
        <v>65</v>
      </c>
      <c r="C252" s="21">
        <v>69.218000000000004</v>
      </c>
      <c r="D252" s="22">
        <f>C252*C$13</f>
        <v>346.09000000000003</v>
      </c>
      <c r="E252" s="10"/>
      <c r="F252" s="23">
        <v>2.1800000000000002</v>
      </c>
      <c r="G252" s="27">
        <f>F252*C$13</f>
        <v>10.9</v>
      </c>
    </row>
    <row r="253" spans="1:7" ht="12" customHeight="1">
      <c r="A253" s="18"/>
      <c r="B253" s="15" t="s">
        <v>87</v>
      </c>
      <c r="C253" s="21">
        <v>69.218000000000004</v>
      </c>
      <c r="D253" s="22">
        <f>C253*C$14</f>
        <v>346.09000000000003</v>
      </c>
      <c r="E253" s="10"/>
      <c r="F253" s="23">
        <v>2.1800000000000002</v>
      </c>
      <c r="G253" s="27">
        <f>F253*C$14</f>
        <v>10.9</v>
      </c>
    </row>
    <row r="254" spans="1:7" ht="12" customHeight="1">
      <c r="A254" s="18"/>
      <c r="B254" s="15" t="s">
        <v>88</v>
      </c>
      <c r="C254" s="21">
        <v>69.218000000000004</v>
      </c>
      <c r="D254" s="22">
        <f>C254*C$15</f>
        <v>0</v>
      </c>
      <c r="E254" s="10"/>
      <c r="F254" s="23">
        <v>2.1800000000000002</v>
      </c>
      <c r="G254" s="27">
        <f>F254*C$15</f>
        <v>0</v>
      </c>
    </row>
    <row r="255" spans="1:7" ht="12" customHeight="1">
      <c r="A255" s="18"/>
      <c r="B255" s="15" t="s">
        <v>19</v>
      </c>
      <c r="C255" s="46"/>
      <c r="D255" s="22">
        <f>C255*C$16</f>
        <v>0</v>
      </c>
      <c r="E255" s="10"/>
      <c r="F255" s="47"/>
      <c r="G255" s="27">
        <f>F255*C$16</f>
        <v>0</v>
      </c>
    </row>
    <row r="256" spans="1:7" ht="12" customHeight="1">
      <c r="A256" s="18"/>
      <c r="B256" s="15" t="s">
        <v>68</v>
      </c>
      <c r="C256" s="46"/>
      <c r="D256" s="22">
        <f>C256*C$17</f>
        <v>0</v>
      </c>
      <c r="E256" s="10"/>
      <c r="F256" s="47"/>
      <c r="G256" s="27">
        <f>F256*C$17</f>
        <v>0</v>
      </c>
    </row>
    <row r="257" spans="1:9" ht="12" customHeight="1">
      <c r="A257" s="18"/>
      <c r="B257" s="15" t="s">
        <v>7</v>
      </c>
      <c r="C257" s="46"/>
      <c r="D257" s="22">
        <f>C257*C$18</f>
        <v>0</v>
      </c>
      <c r="E257" s="10"/>
      <c r="F257" s="47"/>
      <c r="G257" s="27">
        <f>F257*C$18</f>
        <v>0</v>
      </c>
    </row>
    <row r="258" spans="1:9" ht="12" customHeight="1">
      <c r="A258" s="18"/>
      <c r="B258" s="15" t="s">
        <v>69</v>
      </c>
      <c r="C258" s="46"/>
      <c r="D258" s="22">
        <f>C258*C$19</f>
        <v>0</v>
      </c>
      <c r="E258" s="10"/>
      <c r="F258" s="47"/>
      <c r="G258" s="27">
        <f>F258*C$19</f>
        <v>0</v>
      </c>
    </row>
    <row r="259" spans="1:9" ht="12" customHeight="1">
      <c r="A259" s="18"/>
      <c r="B259" s="16" t="s">
        <v>89</v>
      </c>
      <c r="C259" s="24"/>
      <c r="D259" s="25">
        <f>SUM(D243:D258)</f>
        <v>59779.679999999978</v>
      </c>
      <c r="E259" s="10"/>
      <c r="F259" s="26"/>
      <c r="G259" s="28">
        <f>SUM(G243:G258)</f>
        <v>1873.8000000000004</v>
      </c>
      <c r="I259" s="11"/>
    </row>
    <row r="260" spans="1:9" ht="12" customHeight="1">
      <c r="A260" s="19" t="s">
        <v>90</v>
      </c>
      <c r="B260" s="96" t="s">
        <v>130</v>
      </c>
      <c r="C260" s="96"/>
      <c r="D260" s="96"/>
      <c r="E260" s="96"/>
      <c r="F260" s="96"/>
      <c r="G260" s="96"/>
    </row>
    <row r="261" spans="1:9" ht="12" customHeight="1">
      <c r="A261" s="19" t="s">
        <v>92</v>
      </c>
      <c r="B261" s="99"/>
      <c r="C261" s="100"/>
      <c r="D261" s="100"/>
      <c r="E261" s="100"/>
      <c r="F261" s="100"/>
      <c r="G261" s="100"/>
    </row>
    <row r="262" spans="1:9" ht="12" customHeight="1">
      <c r="A262" s="31" t="s">
        <v>94</v>
      </c>
      <c r="B262" s="96"/>
      <c r="C262" s="96"/>
      <c r="D262" s="96"/>
      <c r="E262" s="96"/>
      <c r="F262" s="96"/>
      <c r="G262" s="96"/>
    </row>
    <row r="263" spans="1:9" ht="30.75" customHeight="1">
      <c r="A263" s="31" t="s">
        <v>96</v>
      </c>
      <c r="B263" s="101" t="s">
        <v>131</v>
      </c>
      <c r="C263" s="102"/>
      <c r="D263" s="102"/>
      <c r="E263" s="102"/>
      <c r="F263" s="102"/>
      <c r="G263" s="102"/>
    </row>
    <row r="264" spans="1:9" ht="12" customHeight="1">
      <c r="A264" s="20" t="s">
        <v>97</v>
      </c>
      <c r="B264" s="99"/>
      <c r="C264" s="100"/>
      <c r="D264" s="100"/>
      <c r="E264" s="100"/>
      <c r="F264" s="100"/>
      <c r="G264" s="100"/>
    </row>
    <row r="265" spans="1:9" ht="12" customHeight="1">
      <c r="A265" s="13"/>
    </row>
    <row r="266" spans="1:9" ht="12" customHeight="1">
      <c r="A266" s="17" t="s">
        <v>71</v>
      </c>
      <c r="B266" s="7" t="s">
        <v>132</v>
      </c>
      <c r="C266" s="8"/>
      <c r="D266" s="8"/>
      <c r="E266" s="8"/>
      <c r="F266" s="30"/>
      <c r="G266" s="30"/>
    </row>
    <row r="267" spans="1:9" ht="12" customHeight="1">
      <c r="A267" s="18" t="s">
        <v>72</v>
      </c>
      <c r="B267" s="2" t="s">
        <v>133</v>
      </c>
    </row>
    <row r="268" spans="1:9" ht="12" customHeight="1">
      <c r="A268" s="18"/>
      <c r="B268" s="2" t="s">
        <v>120</v>
      </c>
      <c r="C268" s="97" t="s">
        <v>74</v>
      </c>
      <c r="D268" s="98"/>
      <c r="F268" s="97" t="s">
        <v>75</v>
      </c>
      <c r="G268" s="98"/>
    </row>
    <row r="269" spans="1:9" ht="12" customHeight="1">
      <c r="A269" s="18"/>
      <c r="C269" s="9" t="s">
        <v>76</v>
      </c>
      <c r="D269" s="9" t="s">
        <v>77</v>
      </c>
      <c r="F269" s="9" t="s">
        <v>78</v>
      </c>
      <c r="G269" s="9" t="s">
        <v>79</v>
      </c>
    </row>
    <row r="270" spans="1:9" ht="12" customHeight="1">
      <c r="A270" s="18"/>
      <c r="B270" s="15" t="s">
        <v>80</v>
      </c>
      <c r="C270" s="46"/>
      <c r="D270" s="22">
        <f>C270*C$4</f>
        <v>0</v>
      </c>
      <c r="E270" s="10"/>
      <c r="F270" s="47"/>
      <c r="G270" s="27">
        <f>F270*C$4</f>
        <v>0</v>
      </c>
    </row>
    <row r="271" spans="1:9" ht="12" customHeight="1">
      <c r="A271" s="18"/>
      <c r="B271" s="15" t="s">
        <v>54</v>
      </c>
      <c r="C271" s="46"/>
      <c r="D271" s="22">
        <f>C271*C$5</f>
        <v>0</v>
      </c>
      <c r="E271" s="10"/>
      <c r="F271" s="47"/>
      <c r="G271" s="27">
        <f>F271*C$5</f>
        <v>0</v>
      </c>
    </row>
    <row r="272" spans="1:9" ht="12" customHeight="1">
      <c r="A272" s="18"/>
      <c r="B272" s="15" t="s">
        <v>81</v>
      </c>
      <c r="C272" s="46"/>
      <c r="D272" s="22">
        <f>C272*C$6</f>
        <v>0</v>
      </c>
      <c r="E272" s="10"/>
      <c r="F272" s="47"/>
      <c r="G272" s="27">
        <f>F272*C$6</f>
        <v>0</v>
      </c>
    </row>
    <row r="273" spans="1:9" ht="12" customHeight="1">
      <c r="A273" s="18"/>
      <c r="B273" s="15" t="s">
        <v>58</v>
      </c>
      <c r="C273" s="46"/>
      <c r="D273" s="22">
        <f>C273*C$7</f>
        <v>0</v>
      </c>
      <c r="E273" s="10"/>
      <c r="F273" s="47"/>
      <c r="G273" s="27">
        <f>F273*C$7</f>
        <v>0</v>
      </c>
    </row>
    <row r="274" spans="1:9" ht="12" customHeight="1">
      <c r="A274" s="18"/>
      <c r="B274" s="15" t="s">
        <v>82</v>
      </c>
      <c r="C274" s="46"/>
      <c r="D274" s="22">
        <f>C274*C$8</f>
        <v>0</v>
      </c>
      <c r="E274" s="10"/>
      <c r="F274" s="47"/>
      <c r="G274" s="27">
        <f>F274*C$8</f>
        <v>0</v>
      </c>
    </row>
    <row r="275" spans="1:9" ht="12" customHeight="1">
      <c r="A275" s="18"/>
      <c r="B275" s="15" t="s">
        <v>83</v>
      </c>
      <c r="C275" s="46"/>
      <c r="D275" s="22">
        <f>C275*C$9</f>
        <v>0</v>
      </c>
      <c r="E275" s="10"/>
      <c r="F275" s="47"/>
      <c r="G275" s="27">
        <f>F275*C$9</f>
        <v>0</v>
      </c>
    </row>
    <row r="276" spans="1:9" ht="12" customHeight="1">
      <c r="A276" s="18"/>
      <c r="B276" s="15" t="s">
        <v>84</v>
      </c>
      <c r="C276" s="46"/>
      <c r="D276" s="22">
        <f>C276*C$10</f>
        <v>0</v>
      </c>
      <c r="E276" s="10"/>
      <c r="F276" s="47"/>
      <c r="G276" s="27">
        <f>F276*C$10</f>
        <v>0</v>
      </c>
    </row>
    <row r="277" spans="1:9" ht="12" customHeight="1">
      <c r="A277" s="18"/>
      <c r="B277" s="15" t="s">
        <v>85</v>
      </c>
      <c r="C277" s="46"/>
      <c r="D277" s="22">
        <f>C277*C$11</f>
        <v>0</v>
      </c>
      <c r="E277" s="10"/>
      <c r="F277" s="47"/>
      <c r="G277" s="27">
        <f>F277*C$11</f>
        <v>0</v>
      </c>
    </row>
    <row r="278" spans="1:9" ht="12" customHeight="1">
      <c r="A278" s="18"/>
      <c r="B278" s="15" t="s">
        <v>86</v>
      </c>
      <c r="C278" s="46"/>
      <c r="D278" s="22">
        <f>C278*C$12</f>
        <v>0</v>
      </c>
      <c r="E278" s="10"/>
      <c r="F278" s="47"/>
      <c r="G278" s="27">
        <f>F278*C$12</f>
        <v>0</v>
      </c>
    </row>
    <row r="279" spans="1:9" ht="12" customHeight="1">
      <c r="A279" s="18"/>
      <c r="B279" s="15" t="s">
        <v>65</v>
      </c>
      <c r="C279" s="46"/>
      <c r="D279" s="22">
        <f>C279*C$13</f>
        <v>0</v>
      </c>
      <c r="E279" s="10"/>
      <c r="F279" s="47"/>
      <c r="G279" s="27">
        <f>F279*C$13</f>
        <v>0</v>
      </c>
    </row>
    <row r="280" spans="1:9" ht="12" customHeight="1">
      <c r="A280" s="18"/>
      <c r="B280" s="15" t="s">
        <v>87</v>
      </c>
      <c r="C280" s="46"/>
      <c r="D280" s="22">
        <f>C280*C$14</f>
        <v>0</v>
      </c>
      <c r="E280" s="10"/>
      <c r="F280" s="47"/>
      <c r="G280" s="27">
        <f>F280*C$14</f>
        <v>0</v>
      </c>
    </row>
    <row r="281" spans="1:9" ht="12" customHeight="1">
      <c r="A281" s="18"/>
      <c r="B281" s="15" t="s">
        <v>88</v>
      </c>
      <c r="C281" s="46"/>
      <c r="D281" s="22">
        <f>C281*C$15</f>
        <v>0</v>
      </c>
      <c r="E281" s="10"/>
      <c r="F281" s="47"/>
      <c r="G281" s="27">
        <f>F281*C$15</f>
        <v>0</v>
      </c>
    </row>
    <row r="282" spans="1:9" ht="12" customHeight="1">
      <c r="A282" s="18"/>
      <c r="B282" s="15" t="s">
        <v>19</v>
      </c>
      <c r="C282" s="21">
        <v>275.27199999999999</v>
      </c>
      <c r="D282" s="22">
        <f>C282*C$16</f>
        <v>9909.7919999999995</v>
      </c>
      <c r="E282" s="10"/>
      <c r="F282" s="23">
        <v>10.53</v>
      </c>
      <c r="G282" s="27">
        <f>F282*C$16</f>
        <v>379.08</v>
      </c>
    </row>
    <row r="283" spans="1:9" ht="12" customHeight="1">
      <c r="A283" s="18"/>
      <c r="B283" s="15" t="s">
        <v>68</v>
      </c>
      <c r="C283" s="21">
        <v>275.27199999999999</v>
      </c>
      <c r="D283" s="22">
        <f>C283*C$17</f>
        <v>4954.8959999999997</v>
      </c>
      <c r="E283" s="10"/>
      <c r="F283" s="23">
        <v>10.53</v>
      </c>
      <c r="G283" s="27">
        <f>F283*C$17</f>
        <v>189.54</v>
      </c>
    </row>
    <row r="284" spans="1:9" ht="12" customHeight="1">
      <c r="A284" s="18"/>
      <c r="B284" s="15" t="s">
        <v>7</v>
      </c>
      <c r="C284" s="21">
        <v>275.27199999999999</v>
      </c>
      <c r="D284" s="22">
        <f>C284*C$18</f>
        <v>10460.335999999999</v>
      </c>
      <c r="E284" s="10"/>
      <c r="F284" s="23">
        <v>10.53</v>
      </c>
      <c r="G284" s="27">
        <f>F284*C$18</f>
        <v>400.14</v>
      </c>
    </row>
    <row r="285" spans="1:9" ht="12" customHeight="1">
      <c r="A285" s="18"/>
      <c r="B285" s="15" t="s">
        <v>69</v>
      </c>
      <c r="C285" s="21">
        <v>275.27199999999999</v>
      </c>
      <c r="D285" s="22">
        <f>C285*C$19</f>
        <v>6331.2559999999994</v>
      </c>
      <c r="E285" s="10"/>
      <c r="F285" s="23">
        <v>10.53</v>
      </c>
      <c r="G285" s="27">
        <f>F285*C$19</f>
        <v>242.19</v>
      </c>
    </row>
    <row r="286" spans="1:9" ht="12" customHeight="1">
      <c r="A286" s="18"/>
      <c r="B286" s="16" t="s">
        <v>89</v>
      </c>
      <c r="C286" s="24"/>
      <c r="D286" s="25">
        <f>SUM(D270:D285)</f>
        <v>31656.28</v>
      </c>
      <c r="E286" s="10"/>
      <c r="F286" s="26"/>
      <c r="G286" s="28">
        <f>SUM(G270:G285)</f>
        <v>1210.95</v>
      </c>
      <c r="I286" s="11"/>
    </row>
    <row r="287" spans="1:9" ht="12" customHeight="1">
      <c r="A287" s="19" t="s">
        <v>90</v>
      </c>
      <c r="B287" s="99" t="s">
        <v>113</v>
      </c>
      <c r="C287" s="100"/>
      <c r="D287" s="100"/>
      <c r="E287" s="100"/>
      <c r="F287" s="100"/>
      <c r="G287" s="100"/>
    </row>
    <row r="288" spans="1:9" ht="12" customHeight="1">
      <c r="A288" s="19" t="s">
        <v>92</v>
      </c>
      <c r="B288" s="99"/>
      <c r="C288" s="100"/>
      <c r="D288" s="100"/>
      <c r="E288" s="100"/>
      <c r="F288" s="100"/>
      <c r="G288" s="100"/>
    </row>
    <row r="289" spans="1:7" ht="12" customHeight="1">
      <c r="A289" s="31" t="s">
        <v>94</v>
      </c>
      <c r="B289" s="96" t="s">
        <v>134</v>
      </c>
      <c r="C289" s="96"/>
      <c r="D289" s="96"/>
      <c r="E289" s="96"/>
      <c r="F289" s="96"/>
      <c r="G289" s="96"/>
    </row>
    <row r="290" spans="1:7" ht="33.75" customHeight="1">
      <c r="A290" s="31" t="s">
        <v>96</v>
      </c>
      <c r="B290" s="101" t="s">
        <v>135</v>
      </c>
      <c r="C290" s="102"/>
      <c r="D290" s="102"/>
      <c r="E290" s="102"/>
      <c r="F290" s="102"/>
      <c r="G290" s="102"/>
    </row>
    <row r="291" spans="1:7" ht="12" customHeight="1">
      <c r="A291" s="20" t="s">
        <v>97</v>
      </c>
      <c r="B291" s="99"/>
      <c r="C291" s="100"/>
      <c r="D291" s="100"/>
      <c r="E291" s="100"/>
      <c r="F291" s="100"/>
      <c r="G291" s="100"/>
    </row>
    <row r="292" spans="1:7" ht="12" customHeight="1">
      <c r="A292" s="13"/>
    </row>
    <row r="293" spans="1:7" ht="12" customHeight="1">
      <c r="A293" s="17" t="s">
        <v>71</v>
      </c>
      <c r="B293" s="7">
        <v>145</v>
      </c>
      <c r="C293" s="8"/>
      <c r="D293" s="8"/>
      <c r="E293" s="8"/>
      <c r="F293" s="30"/>
      <c r="G293" s="30"/>
    </row>
    <row r="294" spans="1:7" ht="12" customHeight="1">
      <c r="A294" s="18" t="s">
        <v>72</v>
      </c>
      <c r="B294" s="2" t="s">
        <v>136</v>
      </c>
    </row>
    <row r="295" spans="1:7" ht="12" customHeight="1">
      <c r="A295" s="18"/>
      <c r="C295" s="42" t="s">
        <v>74</v>
      </c>
      <c r="D295" s="43"/>
      <c r="F295" s="42" t="s">
        <v>75</v>
      </c>
      <c r="G295" s="43"/>
    </row>
    <row r="296" spans="1:7" ht="12" customHeight="1">
      <c r="A296" s="18"/>
      <c r="C296" s="9" t="s">
        <v>76</v>
      </c>
      <c r="D296" s="9" t="s">
        <v>77</v>
      </c>
      <c r="F296" s="9" t="s">
        <v>78</v>
      </c>
      <c r="G296" s="9" t="s">
        <v>79</v>
      </c>
    </row>
    <row r="297" spans="1:7" ht="12" customHeight="1">
      <c r="A297" s="18"/>
      <c r="B297" s="15" t="s">
        <v>80</v>
      </c>
      <c r="C297" s="21">
        <v>150.97900000000001</v>
      </c>
      <c r="D297" s="22">
        <f>C297*C$4</f>
        <v>15097.900000000001</v>
      </c>
      <c r="E297" s="10"/>
      <c r="F297" s="23">
        <v>6.68</v>
      </c>
      <c r="G297" s="27">
        <f>F297*C$4</f>
        <v>668</v>
      </c>
    </row>
    <row r="298" spans="1:7" ht="12" customHeight="1">
      <c r="A298" s="18"/>
      <c r="B298" s="15" t="s">
        <v>54</v>
      </c>
      <c r="C298" s="21">
        <v>150.97900000000001</v>
      </c>
      <c r="D298" s="22">
        <f>C298*C$5</f>
        <v>3925.4540000000002</v>
      </c>
      <c r="E298" s="10"/>
      <c r="F298" s="23">
        <v>6.68</v>
      </c>
      <c r="G298" s="27">
        <f>F298*C$5</f>
        <v>173.68</v>
      </c>
    </row>
    <row r="299" spans="1:7" ht="12" customHeight="1">
      <c r="A299" s="18"/>
      <c r="B299" s="15" t="s">
        <v>81</v>
      </c>
      <c r="C299" s="21">
        <v>150.97900000000001</v>
      </c>
      <c r="D299" s="22">
        <f>C299*C$6</f>
        <v>7850.9080000000004</v>
      </c>
      <c r="E299" s="10"/>
      <c r="F299" s="23">
        <v>6.68</v>
      </c>
      <c r="G299" s="27">
        <f>F299*C$6</f>
        <v>347.36</v>
      </c>
    </row>
    <row r="300" spans="1:7" ht="12" customHeight="1">
      <c r="A300" s="18"/>
      <c r="B300" s="15" t="s">
        <v>58</v>
      </c>
      <c r="C300" s="21">
        <v>150.97900000000001</v>
      </c>
      <c r="D300" s="22">
        <f>C300*C$7</f>
        <v>2113.7060000000001</v>
      </c>
      <c r="E300" s="10"/>
      <c r="F300" s="23">
        <v>6.68</v>
      </c>
      <c r="G300" s="27">
        <f>F300*C$7</f>
        <v>93.52</v>
      </c>
    </row>
    <row r="301" spans="1:7" ht="12" customHeight="1">
      <c r="A301" s="18"/>
      <c r="B301" s="15" t="s">
        <v>82</v>
      </c>
      <c r="C301" s="21">
        <v>150.97900000000001</v>
      </c>
      <c r="D301" s="22">
        <f>C301*C$8</f>
        <v>2717.6220000000003</v>
      </c>
      <c r="E301" s="10"/>
      <c r="F301" s="23">
        <v>6.68</v>
      </c>
      <c r="G301" s="27">
        <f>F301*C$8</f>
        <v>120.24</v>
      </c>
    </row>
    <row r="302" spans="1:7" ht="12" customHeight="1">
      <c r="A302" s="18"/>
      <c r="B302" s="15" t="s">
        <v>83</v>
      </c>
      <c r="C302" s="21">
        <v>150.97900000000001</v>
      </c>
      <c r="D302" s="22">
        <f>C302*C$9</f>
        <v>603.91600000000005</v>
      </c>
      <c r="E302" s="10"/>
      <c r="F302" s="23">
        <v>6.68</v>
      </c>
      <c r="G302" s="27">
        <f>F302*C$9</f>
        <v>26.72</v>
      </c>
    </row>
    <row r="303" spans="1:7" ht="12" customHeight="1">
      <c r="A303" s="18"/>
      <c r="B303" s="15" t="s">
        <v>84</v>
      </c>
      <c r="C303" s="21">
        <v>150.97900000000001</v>
      </c>
      <c r="D303" s="22">
        <f>C303*C$10</f>
        <v>754.8950000000001</v>
      </c>
      <c r="E303" s="10"/>
      <c r="F303" s="23">
        <v>6.68</v>
      </c>
      <c r="G303" s="27">
        <f>F303*C$10</f>
        <v>33.4</v>
      </c>
    </row>
    <row r="304" spans="1:7" ht="12" customHeight="1">
      <c r="A304" s="18"/>
      <c r="B304" s="15" t="s">
        <v>85</v>
      </c>
      <c r="C304" s="21">
        <v>150.97900000000001</v>
      </c>
      <c r="D304" s="22">
        <f>C304*C$11</f>
        <v>150.97900000000001</v>
      </c>
      <c r="E304" s="10"/>
      <c r="F304" s="23">
        <v>6.68</v>
      </c>
      <c r="G304" s="27">
        <f>F304*C$11</f>
        <v>6.68</v>
      </c>
    </row>
    <row r="305" spans="1:9" ht="12" customHeight="1">
      <c r="A305" s="18"/>
      <c r="B305" s="15" t="s">
        <v>86</v>
      </c>
      <c r="C305" s="21">
        <v>150.97900000000001</v>
      </c>
      <c r="D305" s="22">
        <f>C305*C$12</f>
        <v>3019.5800000000004</v>
      </c>
      <c r="E305" s="10"/>
      <c r="F305" s="23">
        <v>6.68</v>
      </c>
      <c r="G305" s="27">
        <f>F305*C$12</f>
        <v>133.6</v>
      </c>
    </row>
    <row r="306" spans="1:9" ht="12" customHeight="1">
      <c r="A306" s="18"/>
      <c r="B306" s="15" t="s">
        <v>65</v>
      </c>
      <c r="C306" s="21">
        <v>150.97900000000001</v>
      </c>
      <c r="D306" s="22">
        <f>C306*C$13</f>
        <v>754.8950000000001</v>
      </c>
      <c r="E306" s="10"/>
      <c r="F306" s="23">
        <v>6.68</v>
      </c>
      <c r="G306" s="27">
        <f>F306*C$13</f>
        <v>33.4</v>
      </c>
    </row>
    <row r="307" spans="1:9" ht="12" customHeight="1">
      <c r="A307" s="18"/>
      <c r="B307" s="15" t="s">
        <v>87</v>
      </c>
      <c r="C307" s="21">
        <v>150.97900000000001</v>
      </c>
      <c r="D307" s="22">
        <f>C307*C$14</f>
        <v>754.8950000000001</v>
      </c>
      <c r="E307" s="10"/>
      <c r="F307" s="23">
        <v>6.68</v>
      </c>
      <c r="G307" s="27">
        <f>F307*C$14</f>
        <v>33.4</v>
      </c>
    </row>
    <row r="308" spans="1:9" ht="12" customHeight="1">
      <c r="A308" s="18"/>
      <c r="B308" s="15" t="s">
        <v>88</v>
      </c>
      <c r="C308" s="21">
        <v>150.97900000000001</v>
      </c>
      <c r="D308" s="22">
        <f>C308*C$15</f>
        <v>0</v>
      </c>
      <c r="E308" s="10"/>
      <c r="F308" s="23">
        <v>6.68</v>
      </c>
      <c r="G308" s="27">
        <f>F308*C$15</f>
        <v>0</v>
      </c>
    </row>
    <row r="309" spans="1:9" ht="12" customHeight="1">
      <c r="A309" s="18"/>
      <c r="B309" s="15" t="s">
        <v>19</v>
      </c>
      <c r="C309" s="46"/>
      <c r="D309" s="22">
        <f>C309*C$16</f>
        <v>0</v>
      </c>
      <c r="E309" s="10"/>
      <c r="F309" s="47"/>
      <c r="G309" s="27">
        <f>F309*C$16</f>
        <v>0</v>
      </c>
    </row>
    <row r="310" spans="1:9" ht="12" customHeight="1">
      <c r="A310" s="18"/>
      <c r="B310" s="15" t="s">
        <v>68</v>
      </c>
      <c r="C310" s="46"/>
      <c r="D310" s="22">
        <f>C310*C$17</f>
        <v>0</v>
      </c>
      <c r="E310" s="10"/>
      <c r="F310" s="47"/>
      <c r="G310" s="27">
        <f>F310*C$17</f>
        <v>0</v>
      </c>
    </row>
    <row r="311" spans="1:9" ht="12" customHeight="1">
      <c r="A311" s="18"/>
      <c r="B311" s="15" t="s">
        <v>7</v>
      </c>
      <c r="C311" s="46"/>
      <c r="D311" s="22">
        <f>C311*C$18</f>
        <v>0</v>
      </c>
      <c r="E311" s="10"/>
      <c r="F311" s="47"/>
      <c r="G311" s="27">
        <f>F311*C$18</f>
        <v>0</v>
      </c>
    </row>
    <row r="312" spans="1:9" ht="12" customHeight="1">
      <c r="A312" s="18"/>
      <c r="B312" s="15" t="s">
        <v>69</v>
      </c>
      <c r="C312" s="46"/>
      <c r="D312" s="22">
        <f>C312*C$19</f>
        <v>0</v>
      </c>
      <c r="E312" s="10"/>
      <c r="F312" s="47"/>
      <c r="G312" s="27">
        <f>F312*C$19</f>
        <v>0</v>
      </c>
    </row>
    <row r="313" spans="1:9" ht="12" customHeight="1">
      <c r="A313" s="18"/>
      <c r="B313" s="16" t="s">
        <v>89</v>
      </c>
      <c r="C313" s="24"/>
      <c r="D313" s="25">
        <f>SUM(D297:D312)</f>
        <v>37744.749999999993</v>
      </c>
      <c r="E313" s="10"/>
      <c r="F313" s="26"/>
      <c r="G313" s="28">
        <f>SUM(G297:G312)</f>
        <v>1670.0000000000002</v>
      </c>
      <c r="I313" s="11"/>
    </row>
    <row r="314" spans="1:9" ht="12" customHeight="1">
      <c r="A314" s="19" t="s">
        <v>90</v>
      </c>
      <c r="B314" s="99" t="s">
        <v>113</v>
      </c>
      <c r="C314" s="100"/>
      <c r="D314" s="100"/>
      <c r="E314" s="100"/>
      <c r="F314" s="100"/>
      <c r="G314" s="100"/>
    </row>
    <row r="315" spans="1:9" ht="12" customHeight="1">
      <c r="A315" s="19" t="s">
        <v>92</v>
      </c>
      <c r="B315" s="96" t="s">
        <v>137</v>
      </c>
      <c r="C315" s="96"/>
      <c r="D315" s="96"/>
      <c r="E315" s="96"/>
      <c r="F315" s="96"/>
      <c r="G315" s="96"/>
    </row>
    <row r="316" spans="1:9" ht="12" customHeight="1">
      <c r="A316" s="31" t="s">
        <v>94</v>
      </c>
      <c r="B316" s="96" t="s">
        <v>138</v>
      </c>
      <c r="C316" s="96"/>
      <c r="D316" s="96"/>
      <c r="E316" s="96"/>
      <c r="F316" s="96"/>
      <c r="G316" s="96"/>
    </row>
    <row r="317" spans="1:9" ht="33" customHeight="1">
      <c r="A317" s="31" t="s">
        <v>96</v>
      </c>
      <c r="B317" s="104" t="s">
        <v>126</v>
      </c>
      <c r="C317" s="104"/>
      <c r="D317" s="104"/>
      <c r="E317" s="104"/>
      <c r="F317" s="104"/>
      <c r="G317" s="104"/>
    </row>
    <row r="318" spans="1:9" ht="53.25" customHeight="1">
      <c r="A318" s="20" t="s">
        <v>97</v>
      </c>
      <c r="B318" s="99" t="s">
        <v>139</v>
      </c>
      <c r="C318" s="100"/>
      <c r="D318" s="100"/>
      <c r="E318" s="100"/>
      <c r="F318" s="100"/>
      <c r="G318" s="100"/>
    </row>
    <row r="319" spans="1:9" ht="12" customHeight="1">
      <c r="A319" s="13"/>
    </row>
    <row r="320" spans="1:9" ht="12" customHeight="1">
      <c r="A320" s="13"/>
    </row>
    <row r="321" spans="1:11" ht="12" customHeight="1">
      <c r="A321" s="17" t="s">
        <v>71</v>
      </c>
      <c r="B321" s="7">
        <v>230</v>
      </c>
      <c r="C321" s="8"/>
      <c r="D321" s="8"/>
      <c r="E321" s="8"/>
      <c r="F321" s="30"/>
      <c r="G321" s="30"/>
    </row>
    <row r="322" spans="1:11" ht="12" customHeight="1">
      <c r="A322" s="18" t="s">
        <v>72</v>
      </c>
      <c r="B322" s="2" t="s">
        <v>140</v>
      </c>
    </row>
    <row r="323" spans="1:11" ht="12" customHeight="1">
      <c r="A323" s="18"/>
      <c r="C323" s="42" t="s">
        <v>74</v>
      </c>
      <c r="D323" s="43"/>
      <c r="F323" s="42" t="s">
        <v>75</v>
      </c>
      <c r="G323" s="43"/>
    </row>
    <row r="324" spans="1:11" ht="12" customHeight="1">
      <c r="A324" s="18"/>
      <c r="C324" s="9" t="s">
        <v>76</v>
      </c>
      <c r="D324" s="9" t="s">
        <v>77</v>
      </c>
      <c r="F324" s="9" t="s">
        <v>78</v>
      </c>
      <c r="G324" s="9" t="s">
        <v>79</v>
      </c>
    </row>
    <row r="325" spans="1:11" ht="12" customHeight="1">
      <c r="A325" s="18"/>
      <c r="B325" s="15" t="s">
        <v>80</v>
      </c>
      <c r="C325" s="21">
        <v>2505.9</v>
      </c>
      <c r="D325" s="22">
        <f>C325*C$4</f>
        <v>250590</v>
      </c>
      <c r="E325" s="10"/>
      <c r="F325" s="23">
        <v>92.35</v>
      </c>
      <c r="G325" s="27">
        <f>F325*C$4</f>
        <v>9235</v>
      </c>
      <c r="J325" s="44"/>
      <c r="K325" s="36"/>
    </row>
    <row r="326" spans="1:11" ht="12" customHeight="1">
      <c r="A326" s="18"/>
      <c r="B326" s="15" t="s">
        <v>54</v>
      </c>
      <c r="C326" s="21">
        <v>2505.9</v>
      </c>
      <c r="D326" s="22">
        <f>C326*C$5</f>
        <v>65153.4</v>
      </c>
      <c r="E326" s="10"/>
      <c r="F326" s="23">
        <v>92.35</v>
      </c>
      <c r="G326" s="27">
        <f>F326*C$5</f>
        <v>2401.1</v>
      </c>
      <c r="I326" s="11"/>
    </row>
    <row r="327" spans="1:11" ht="12" customHeight="1">
      <c r="A327" s="18"/>
      <c r="B327" s="15" t="s">
        <v>81</v>
      </c>
      <c r="C327" s="21">
        <v>2505.9</v>
      </c>
      <c r="D327" s="22">
        <f>C327*C$6</f>
        <v>130306.8</v>
      </c>
      <c r="E327" s="10"/>
      <c r="F327" s="23">
        <v>92.35</v>
      </c>
      <c r="G327" s="27">
        <f>F327*C$6</f>
        <v>4802.2</v>
      </c>
    </row>
    <row r="328" spans="1:11" ht="12" customHeight="1">
      <c r="A328" s="18"/>
      <c r="B328" s="15" t="s">
        <v>58</v>
      </c>
      <c r="C328" s="21">
        <v>2505.9</v>
      </c>
      <c r="D328" s="22">
        <f>C328*C$7</f>
        <v>35082.6</v>
      </c>
      <c r="E328" s="10"/>
      <c r="F328" s="23">
        <v>92.35</v>
      </c>
      <c r="G328" s="27">
        <f>F328*C$7</f>
        <v>1292.8999999999999</v>
      </c>
    </row>
    <row r="329" spans="1:11" ht="12" customHeight="1">
      <c r="A329" s="18"/>
      <c r="B329" s="15" t="s">
        <v>82</v>
      </c>
      <c r="C329" s="21">
        <v>2505.9</v>
      </c>
      <c r="D329" s="22">
        <f>C329*C$8</f>
        <v>45106.200000000004</v>
      </c>
      <c r="E329" s="10"/>
      <c r="F329" s="23">
        <v>92.35</v>
      </c>
      <c r="G329" s="27">
        <f>F329*C$8</f>
        <v>1662.3</v>
      </c>
    </row>
    <row r="330" spans="1:11" ht="12" customHeight="1">
      <c r="A330" s="18"/>
      <c r="B330" s="15" t="s">
        <v>83</v>
      </c>
      <c r="C330" s="21">
        <v>2505.9</v>
      </c>
      <c r="D330" s="22">
        <f>C330*C$9</f>
        <v>10023.6</v>
      </c>
      <c r="E330" s="10"/>
      <c r="F330" s="23">
        <v>92.35</v>
      </c>
      <c r="G330" s="27">
        <f>F330*C$9</f>
        <v>369.4</v>
      </c>
    </row>
    <row r="331" spans="1:11" ht="12" customHeight="1">
      <c r="A331" s="18"/>
      <c r="B331" s="15" t="s">
        <v>84</v>
      </c>
      <c r="C331" s="21">
        <v>2505.9</v>
      </c>
      <c r="D331" s="22">
        <f>C331*C$10</f>
        <v>12529.5</v>
      </c>
      <c r="E331" s="10"/>
      <c r="F331" s="23">
        <v>92.35</v>
      </c>
      <c r="G331" s="27">
        <f>F331*C$10</f>
        <v>461.75</v>
      </c>
    </row>
    <row r="332" spans="1:11" ht="12" customHeight="1">
      <c r="A332" s="18"/>
      <c r="B332" s="15" t="s">
        <v>85</v>
      </c>
      <c r="C332" s="21">
        <v>2505.9</v>
      </c>
      <c r="D332" s="22">
        <f>C332*C$11</f>
        <v>2505.9</v>
      </c>
      <c r="E332" s="10"/>
      <c r="F332" s="23">
        <v>92.35</v>
      </c>
      <c r="G332" s="27">
        <f>F332*C$11</f>
        <v>92.35</v>
      </c>
    </row>
    <row r="333" spans="1:11" ht="12" customHeight="1">
      <c r="A333" s="18"/>
      <c r="B333" s="15" t="s">
        <v>86</v>
      </c>
      <c r="C333" s="21">
        <v>2099.002</v>
      </c>
      <c r="D333" s="22">
        <f>C333*C$12</f>
        <v>41980.04</v>
      </c>
      <c r="E333" s="10"/>
      <c r="F333" s="23">
        <v>77.03</v>
      </c>
      <c r="G333" s="27">
        <f>F333*C$12</f>
        <v>1540.6</v>
      </c>
    </row>
    <row r="334" spans="1:11" ht="12" customHeight="1">
      <c r="A334" s="18"/>
      <c r="B334" s="15" t="s">
        <v>65</v>
      </c>
      <c r="C334" s="21">
        <v>2099.002</v>
      </c>
      <c r="D334" s="22">
        <f>C334*C$13</f>
        <v>10495.01</v>
      </c>
      <c r="E334" s="10"/>
      <c r="F334" s="23">
        <v>77.03</v>
      </c>
      <c r="G334" s="27">
        <f>F334*C$13</f>
        <v>385.15</v>
      </c>
    </row>
    <row r="335" spans="1:11" ht="12" customHeight="1">
      <c r="A335" s="18"/>
      <c r="B335" s="15" t="s">
        <v>87</v>
      </c>
      <c r="C335" s="21">
        <v>2099.002</v>
      </c>
      <c r="D335" s="22">
        <f>C335*C$14</f>
        <v>10495.01</v>
      </c>
      <c r="E335" s="10"/>
      <c r="F335" s="23">
        <v>77.03</v>
      </c>
      <c r="G335" s="27">
        <f>F335*C$14</f>
        <v>385.15</v>
      </c>
    </row>
    <row r="336" spans="1:11" ht="12" customHeight="1">
      <c r="A336" s="18"/>
      <c r="B336" s="15" t="s">
        <v>88</v>
      </c>
      <c r="C336" s="21">
        <v>2099.002</v>
      </c>
      <c r="D336" s="22">
        <f>C336*C$15</f>
        <v>0</v>
      </c>
      <c r="E336" s="10"/>
      <c r="F336" s="23">
        <v>77.03</v>
      </c>
      <c r="G336" s="27">
        <f>F336*C$15</f>
        <v>0</v>
      </c>
    </row>
    <row r="337" spans="1:9" ht="12" customHeight="1">
      <c r="A337" s="18"/>
      <c r="B337" s="15" t="s">
        <v>19</v>
      </c>
      <c r="C337" s="21">
        <v>1624.7619999999999</v>
      </c>
      <c r="D337" s="22">
        <f>C337*C$16</f>
        <v>58491.432000000001</v>
      </c>
      <c r="E337" s="10"/>
      <c r="F337" s="23">
        <v>60.4</v>
      </c>
      <c r="G337" s="27">
        <f>F337*C$16</f>
        <v>2174.4</v>
      </c>
    </row>
    <row r="338" spans="1:9" ht="12" customHeight="1">
      <c r="A338" s="18"/>
      <c r="B338" s="15" t="s">
        <v>68</v>
      </c>
      <c r="C338" s="21">
        <v>1624.7619999999999</v>
      </c>
      <c r="D338" s="22">
        <f>C338*C$17</f>
        <v>29245.716</v>
      </c>
      <c r="E338" s="10"/>
      <c r="F338" s="23">
        <v>60.4</v>
      </c>
      <c r="G338" s="27">
        <f>F338*C$17</f>
        <v>1087.2</v>
      </c>
    </row>
    <row r="339" spans="1:9" ht="12" customHeight="1">
      <c r="A339" s="18"/>
      <c r="B339" s="15" t="s">
        <v>7</v>
      </c>
      <c r="C339" s="21">
        <v>1623.6949999999999</v>
      </c>
      <c r="D339" s="22">
        <f>C339*C$18</f>
        <v>61700.409999999996</v>
      </c>
      <c r="E339" s="10"/>
      <c r="F339" s="23">
        <v>60.37</v>
      </c>
      <c r="G339" s="27">
        <f>F339*C$18</f>
        <v>2294.06</v>
      </c>
    </row>
    <row r="340" spans="1:9" ht="12" customHeight="1">
      <c r="A340" s="18"/>
      <c r="B340" s="15" t="s">
        <v>69</v>
      </c>
      <c r="C340" s="21">
        <v>1623.6949999999999</v>
      </c>
      <c r="D340" s="22">
        <f>C340*C$19</f>
        <v>37344.985000000001</v>
      </c>
      <c r="E340" s="10"/>
      <c r="F340" s="23">
        <v>60.37</v>
      </c>
      <c r="G340" s="27">
        <f>F340*C$19</f>
        <v>1388.51</v>
      </c>
    </row>
    <row r="341" spans="1:9" ht="12" customHeight="1">
      <c r="A341" s="18"/>
      <c r="B341" s="16" t="s">
        <v>89</v>
      </c>
      <c r="C341" s="24"/>
      <c r="D341" s="25">
        <f>SUM(D325:D340)</f>
        <v>801050.60300000012</v>
      </c>
      <c r="E341" s="10"/>
      <c r="F341" s="26"/>
      <c r="G341" s="28">
        <f>SUM(G325:G340)</f>
        <v>29572.070000000003</v>
      </c>
      <c r="I341" s="11"/>
    </row>
    <row r="342" spans="1:9" ht="12" customHeight="1">
      <c r="A342" s="19" t="s">
        <v>90</v>
      </c>
      <c r="B342" s="96" t="s">
        <v>130</v>
      </c>
      <c r="C342" s="96"/>
      <c r="D342" s="96"/>
      <c r="E342" s="96"/>
      <c r="F342" s="96"/>
      <c r="G342" s="96"/>
    </row>
    <row r="343" spans="1:9" ht="12" customHeight="1">
      <c r="A343" s="19" t="s">
        <v>92</v>
      </c>
      <c r="B343" s="96" t="s">
        <v>141</v>
      </c>
      <c r="C343" s="96"/>
      <c r="D343" s="96"/>
      <c r="E343" s="96"/>
      <c r="F343" s="96"/>
      <c r="G343" s="96"/>
    </row>
    <row r="344" spans="1:9" ht="12" customHeight="1">
      <c r="A344" s="31" t="s">
        <v>94</v>
      </c>
      <c r="B344" s="96" t="s">
        <v>142</v>
      </c>
      <c r="C344" s="96"/>
      <c r="D344" s="96"/>
      <c r="E344" s="96"/>
      <c r="F344" s="96"/>
      <c r="G344" s="96"/>
    </row>
    <row r="345" spans="1:9" ht="29.25" customHeight="1">
      <c r="A345" s="31" t="s">
        <v>96</v>
      </c>
      <c r="B345" s="104" t="s">
        <v>143</v>
      </c>
      <c r="C345" s="104"/>
      <c r="D345" s="104"/>
      <c r="E345" s="104"/>
      <c r="F345" s="104"/>
      <c r="G345" s="104"/>
    </row>
    <row r="346" spans="1:9" ht="59.25" customHeight="1">
      <c r="A346" s="20" t="s">
        <v>97</v>
      </c>
      <c r="B346" s="96" t="s">
        <v>144</v>
      </c>
      <c r="C346" s="96"/>
      <c r="D346" s="96"/>
      <c r="E346" s="96"/>
      <c r="F346" s="96"/>
      <c r="G346" s="96"/>
    </row>
    <row r="347" spans="1:9" ht="12" customHeight="1">
      <c r="A347" s="13"/>
    </row>
    <row r="348" spans="1:9" ht="12" customHeight="1">
      <c r="A348" s="17" t="s">
        <v>71</v>
      </c>
      <c r="B348" s="7">
        <v>235</v>
      </c>
      <c r="C348" s="8"/>
      <c r="D348" s="8"/>
      <c r="E348" s="8"/>
      <c r="F348" s="30"/>
      <c r="G348" s="30"/>
    </row>
    <row r="349" spans="1:9" ht="12" customHeight="1">
      <c r="A349" s="18" t="s">
        <v>72</v>
      </c>
      <c r="B349" s="2" t="s">
        <v>145</v>
      </c>
    </row>
    <row r="350" spans="1:9" ht="12" customHeight="1">
      <c r="A350" s="18"/>
      <c r="C350" s="42" t="s">
        <v>74</v>
      </c>
      <c r="D350" s="43"/>
      <c r="F350" s="42" t="s">
        <v>75</v>
      </c>
      <c r="G350" s="43"/>
    </row>
    <row r="351" spans="1:9" ht="12" customHeight="1">
      <c r="A351" s="18"/>
      <c r="C351" s="9" t="s">
        <v>76</v>
      </c>
      <c r="D351" s="9" t="s">
        <v>77</v>
      </c>
      <c r="F351" s="9" t="s">
        <v>78</v>
      </c>
      <c r="G351" s="9" t="s">
        <v>79</v>
      </c>
    </row>
    <row r="352" spans="1:9" ht="12" customHeight="1">
      <c r="A352" s="18"/>
      <c r="B352" s="15" t="s">
        <v>80</v>
      </c>
      <c r="C352" s="21">
        <v>41.695999999999998</v>
      </c>
      <c r="D352" s="22">
        <f>C352*C$4</f>
        <v>4169.5999999999995</v>
      </c>
      <c r="E352" s="10"/>
      <c r="F352" s="23">
        <v>1.5</v>
      </c>
      <c r="G352" s="27">
        <f>F352*C$4</f>
        <v>150</v>
      </c>
    </row>
    <row r="353" spans="1:9" ht="12" customHeight="1">
      <c r="A353" s="18"/>
      <c r="B353" s="15" t="s">
        <v>54</v>
      </c>
      <c r="C353" s="21">
        <v>41.695999999999998</v>
      </c>
      <c r="D353" s="22">
        <f>C353*C$5</f>
        <v>1084.096</v>
      </c>
      <c r="E353" s="10"/>
      <c r="F353" s="23">
        <v>1.5</v>
      </c>
      <c r="G353" s="27">
        <f>F353*C$5</f>
        <v>39</v>
      </c>
    </row>
    <row r="354" spans="1:9" ht="12" customHeight="1">
      <c r="A354" s="18"/>
      <c r="B354" s="15" t="s">
        <v>81</v>
      </c>
      <c r="C354" s="21">
        <v>41.695999999999998</v>
      </c>
      <c r="D354" s="22">
        <f>C354*C$6</f>
        <v>2168.192</v>
      </c>
      <c r="E354" s="10"/>
      <c r="F354" s="23">
        <v>1.5</v>
      </c>
      <c r="G354" s="27">
        <f>F354*C$6</f>
        <v>78</v>
      </c>
    </row>
    <row r="355" spans="1:9" ht="12" customHeight="1">
      <c r="A355" s="18"/>
      <c r="B355" s="15" t="s">
        <v>58</v>
      </c>
      <c r="C355" s="21">
        <v>41.695999999999998</v>
      </c>
      <c r="D355" s="22">
        <f>C355*C$7</f>
        <v>583.74399999999991</v>
      </c>
      <c r="E355" s="10"/>
      <c r="F355" s="23">
        <v>1.5</v>
      </c>
      <c r="G355" s="27">
        <f>F355*C$7</f>
        <v>21</v>
      </c>
    </row>
    <row r="356" spans="1:9" ht="12" customHeight="1">
      <c r="A356" s="18"/>
      <c r="B356" s="15" t="s">
        <v>82</v>
      </c>
      <c r="C356" s="21">
        <v>41.695999999999998</v>
      </c>
      <c r="D356" s="22">
        <f>C356*C$8</f>
        <v>750.52800000000002</v>
      </c>
      <c r="E356" s="10"/>
      <c r="F356" s="23">
        <v>1.5</v>
      </c>
      <c r="G356" s="27">
        <f>F356*C$8</f>
        <v>27</v>
      </c>
    </row>
    <row r="357" spans="1:9" ht="12" customHeight="1">
      <c r="A357" s="18"/>
      <c r="B357" s="15" t="s">
        <v>83</v>
      </c>
      <c r="C357" s="21">
        <v>41.695999999999998</v>
      </c>
      <c r="D357" s="22">
        <f>C357*C$9</f>
        <v>166.78399999999999</v>
      </c>
      <c r="E357" s="10"/>
      <c r="F357" s="23">
        <v>1.5</v>
      </c>
      <c r="G357" s="27">
        <f>F357*C$9</f>
        <v>6</v>
      </c>
    </row>
    <row r="358" spans="1:9" ht="12" customHeight="1">
      <c r="A358" s="18"/>
      <c r="B358" s="15" t="s">
        <v>84</v>
      </c>
      <c r="C358" s="21">
        <v>41.695999999999998</v>
      </c>
      <c r="D358" s="22">
        <f>C358*C$10</f>
        <v>208.48</v>
      </c>
      <c r="E358" s="10"/>
      <c r="F358" s="23">
        <v>1.5</v>
      </c>
      <c r="G358" s="27">
        <f>F358*C$10</f>
        <v>7.5</v>
      </c>
    </row>
    <row r="359" spans="1:9" ht="12" customHeight="1">
      <c r="A359" s="18"/>
      <c r="B359" s="15" t="s">
        <v>85</v>
      </c>
      <c r="C359" s="21">
        <v>41.695999999999998</v>
      </c>
      <c r="D359" s="22">
        <f>C359*C$11</f>
        <v>41.695999999999998</v>
      </c>
      <c r="E359" s="10"/>
      <c r="F359" s="23">
        <v>1.5</v>
      </c>
      <c r="G359" s="27">
        <f>F359*C$11</f>
        <v>1.5</v>
      </c>
    </row>
    <row r="360" spans="1:9" ht="12" customHeight="1">
      <c r="A360" s="18"/>
      <c r="B360" s="15" t="s">
        <v>86</v>
      </c>
      <c r="C360" s="21">
        <v>41.695999999999998</v>
      </c>
      <c r="D360" s="22">
        <f>C360*C$12</f>
        <v>833.92</v>
      </c>
      <c r="E360" s="10"/>
      <c r="F360" s="23">
        <v>1.5</v>
      </c>
      <c r="G360" s="27">
        <f>F360*C$12</f>
        <v>30</v>
      </c>
    </row>
    <row r="361" spans="1:9" ht="12" customHeight="1">
      <c r="A361" s="18"/>
      <c r="B361" s="15" t="s">
        <v>65</v>
      </c>
      <c r="C361" s="21">
        <v>41.695999999999998</v>
      </c>
      <c r="D361" s="22">
        <f>C361*C$13</f>
        <v>208.48</v>
      </c>
      <c r="E361" s="10"/>
      <c r="F361" s="23">
        <v>1.5</v>
      </c>
      <c r="G361" s="27">
        <f>F361*C$13</f>
        <v>7.5</v>
      </c>
    </row>
    <row r="362" spans="1:9" ht="12" customHeight="1">
      <c r="A362" s="18"/>
      <c r="B362" s="15" t="s">
        <v>87</v>
      </c>
      <c r="C362" s="21">
        <v>41.695999999999998</v>
      </c>
      <c r="D362" s="22">
        <f>C362*C$14</f>
        <v>208.48</v>
      </c>
      <c r="E362" s="10"/>
      <c r="F362" s="23">
        <v>1.5</v>
      </c>
      <c r="G362" s="27">
        <f>F362*C$14</f>
        <v>7.5</v>
      </c>
    </row>
    <row r="363" spans="1:9" ht="12" customHeight="1">
      <c r="A363" s="18"/>
      <c r="B363" s="15" t="s">
        <v>88</v>
      </c>
      <c r="C363" s="21">
        <v>41.695999999999998</v>
      </c>
      <c r="D363" s="22">
        <f>C363*C$15</f>
        <v>0</v>
      </c>
      <c r="E363" s="10"/>
      <c r="F363" s="23">
        <v>1.5</v>
      </c>
      <c r="G363" s="27">
        <f>F363*C$15</f>
        <v>0</v>
      </c>
    </row>
    <row r="364" spans="1:9" ht="12" customHeight="1">
      <c r="A364" s="18"/>
      <c r="B364" s="15" t="s">
        <v>19</v>
      </c>
      <c r="C364" s="46"/>
      <c r="D364" s="22">
        <f>C364*C$16</f>
        <v>0</v>
      </c>
      <c r="E364" s="10"/>
      <c r="F364" s="47"/>
      <c r="G364" s="27">
        <f>F364*C$16</f>
        <v>0</v>
      </c>
    </row>
    <row r="365" spans="1:9" ht="12" customHeight="1">
      <c r="A365" s="18"/>
      <c r="B365" s="15" t="s">
        <v>68</v>
      </c>
      <c r="C365" s="46"/>
      <c r="D365" s="22">
        <f>C365*C$17</f>
        <v>0</v>
      </c>
      <c r="E365" s="10"/>
      <c r="F365" s="47"/>
      <c r="G365" s="27">
        <f>F365*C$17</f>
        <v>0</v>
      </c>
    </row>
    <row r="366" spans="1:9" ht="12" customHeight="1">
      <c r="A366" s="18"/>
      <c r="B366" s="15" t="s">
        <v>7</v>
      </c>
      <c r="C366" s="46"/>
      <c r="D366" s="22">
        <f>C366*C$18</f>
        <v>0</v>
      </c>
      <c r="E366" s="10"/>
      <c r="F366" s="47"/>
      <c r="G366" s="27">
        <f>F366*C$18</f>
        <v>0</v>
      </c>
    </row>
    <row r="367" spans="1:9" ht="12" customHeight="1">
      <c r="A367" s="18"/>
      <c r="B367" s="15" t="s">
        <v>69</v>
      </c>
      <c r="C367" s="46"/>
      <c r="D367" s="22">
        <f>C367*C$19</f>
        <v>0</v>
      </c>
      <c r="E367" s="10"/>
      <c r="F367" s="47"/>
      <c r="G367" s="27">
        <f>F367*C$19</f>
        <v>0</v>
      </c>
    </row>
    <row r="368" spans="1:9" ht="12" customHeight="1">
      <c r="A368" s="18"/>
      <c r="B368" s="16" t="s">
        <v>89</v>
      </c>
      <c r="C368" s="24"/>
      <c r="D368" s="25">
        <f>SUM(D352:D367)</f>
        <v>10423.999999999998</v>
      </c>
      <c r="E368" s="10"/>
      <c r="F368" s="26"/>
      <c r="G368" s="28">
        <f>SUM(G352:G367)</f>
        <v>375</v>
      </c>
      <c r="I368" s="11"/>
    </row>
    <row r="369" spans="1:14" ht="12" customHeight="1">
      <c r="A369" s="19" t="s">
        <v>90</v>
      </c>
      <c r="B369" s="96" t="s">
        <v>146</v>
      </c>
      <c r="C369" s="96"/>
      <c r="D369" s="96"/>
      <c r="E369" s="96"/>
      <c r="F369" s="96"/>
      <c r="G369" s="96"/>
    </row>
    <row r="370" spans="1:14" ht="12" customHeight="1">
      <c r="A370" s="19" t="s">
        <v>92</v>
      </c>
      <c r="B370" s="96" t="s">
        <v>147</v>
      </c>
      <c r="C370" s="96"/>
      <c r="D370" s="96"/>
      <c r="E370" s="96"/>
      <c r="F370" s="96"/>
      <c r="G370" s="96"/>
    </row>
    <row r="371" spans="1:14" ht="12" customHeight="1">
      <c r="A371" s="31" t="s">
        <v>94</v>
      </c>
      <c r="B371" s="96" t="s">
        <v>148</v>
      </c>
      <c r="C371" s="96"/>
      <c r="D371" s="96"/>
      <c r="E371" s="96"/>
      <c r="F371" s="96"/>
      <c r="G371" s="96"/>
    </row>
    <row r="372" spans="1:14" ht="33.75" customHeight="1">
      <c r="A372" s="31" t="s">
        <v>96</v>
      </c>
      <c r="B372" s="104"/>
      <c r="C372" s="104"/>
      <c r="D372" s="104"/>
      <c r="E372" s="104"/>
      <c r="F372" s="104"/>
      <c r="G372" s="104"/>
    </row>
    <row r="373" spans="1:14" ht="12" customHeight="1">
      <c r="A373" s="20" t="s">
        <v>97</v>
      </c>
      <c r="B373" s="96" t="s">
        <v>149</v>
      </c>
      <c r="C373" s="96"/>
      <c r="D373" s="96"/>
      <c r="E373" s="96"/>
      <c r="F373" s="96"/>
      <c r="G373" s="96"/>
    </row>
    <row r="374" spans="1:14" ht="12" customHeight="1">
      <c r="A374" s="13"/>
    </row>
    <row r="375" spans="1:14" ht="12" customHeight="1">
      <c r="A375" s="13"/>
    </row>
    <row r="376" spans="1:14" ht="24" customHeight="1">
      <c r="A376" s="1" t="s">
        <v>47</v>
      </c>
      <c r="D376" s="114" t="s">
        <v>150</v>
      </c>
      <c r="E376" s="114"/>
      <c r="F376" s="114"/>
      <c r="G376" s="1"/>
      <c r="M376" s="103"/>
      <c r="N376" s="103"/>
    </row>
    <row r="377" spans="1:14" ht="12" customHeight="1">
      <c r="A377" s="13"/>
    </row>
    <row r="378" spans="1:14" ht="12" customHeight="1">
      <c r="A378" s="52" t="s">
        <v>151</v>
      </c>
      <c r="B378" s="55"/>
      <c r="C378" s="56"/>
      <c r="D378" s="53" t="s">
        <v>152</v>
      </c>
      <c r="F378" s="53" t="s">
        <v>153</v>
      </c>
    </row>
    <row r="379" spans="1:14" ht="12" customHeight="1">
      <c r="A379" s="54">
        <v>40</v>
      </c>
      <c r="B379" s="55" t="s">
        <v>73</v>
      </c>
      <c r="C379" s="56"/>
      <c r="D379" s="58">
        <f>D42</f>
        <v>175517.35500000004</v>
      </c>
      <c r="E379" s="59">
        <f>E42</f>
        <v>0</v>
      </c>
      <c r="F379" s="89">
        <f>G42</f>
        <v>8078.7500000000009</v>
      </c>
    </row>
    <row r="380" spans="1:14" ht="12" customHeight="1">
      <c r="A380" s="54">
        <v>41</v>
      </c>
      <c r="B380" s="55" t="s">
        <v>154</v>
      </c>
      <c r="C380" s="56"/>
      <c r="D380" s="58">
        <f>D69</f>
        <v>181236.253</v>
      </c>
      <c r="E380" s="59">
        <f>E69</f>
        <v>0</v>
      </c>
      <c r="F380" s="89">
        <f>G69</f>
        <v>5167.5800000000008</v>
      </c>
    </row>
    <row r="381" spans="1:14" ht="12" customHeight="1">
      <c r="A381" s="54">
        <v>45</v>
      </c>
      <c r="B381" s="73" t="s">
        <v>103</v>
      </c>
      <c r="C381" s="57"/>
      <c r="D381" s="58">
        <f>D97</f>
        <v>333236.56499999994</v>
      </c>
      <c r="E381" s="59">
        <f>E97</f>
        <v>0</v>
      </c>
      <c r="F381" s="89">
        <f>G97</f>
        <v>13336.08</v>
      </c>
    </row>
    <row r="382" spans="1:14" ht="12" customHeight="1">
      <c r="A382" s="54">
        <v>46</v>
      </c>
      <c r="B382" s="55" t="s">
        <v>107</v>
      </c>
      <c r="C382" s="56"/>
      <c r="D382" s="58">
        <f>D124</f>
        <v>388850.75400000002</v>
      </c>
      <c r="E382" s="59">
        <f>E124</f>
        <v>0</v>
      </c>
      <c r="F382" s="89">
        <f>G124</f>
        <v>17887</v>
      </c>
    </row>
    <row r="383" spans="1:14" ht="12" customHeight="1">
      <c r="A383" s="54">
        <v>48</v>
      </c>
      <c r="B383" s="55" t="s">
        <v>109</v>
      </c>
      <c r="C383" s="56"/>
      <c r="D383" s="58">
        <f>D151</f>
        <v>27171.484</v>
      </c>
      <c r="E383" s="59">
        <f>E151</f>
        <v>0</v>
      </c>
      <c r="F383" s="89">
        <f>G151</f>
        <v>1294.44</v>
      </c>
    </row>
    <row r="384" spans="1:14" ht="12" customHeight="1">
      <c r="A384" s="54">
        <v>130</v>
      </c>
      <c r="B384" s="55" t="s">
        <v>112</v>
      </c>
      <c r="C384" s="56"/>
      <c r="D384" s="58">
        <f>D178</f>
        <v>552860.8550000001</v>
      </c>
      <c r="E384" s="59">
        <f>E178</f>
        <v>0</v>
      </c>
      <c r="F384" s="89">
        <f>G178</f>
        <v>18563.27</v>
      </c>
    </row>
    <row r="385" spans="1:6" ht="12" customHeight="1">
      <c r="A385" s="54" t="s">
        <v>118</v>
      </c>
      <c r="B385" s="55" t="s">
        <v>119</v>
      </c>
      <c r="C385" s="56"/>
      <c r="D385" s="58">
        <f>D205</f>
        <v>25374.864999999998</v>
      </c>
      <c r="E385" s="59">
        <f>E205</f>
        <v>0</v>
      </c>
      <c r="F385" s="89">
        <f>G205</f>
        <v>833.75</v>
      </c>
    </row>
    <row r="386" spans="1:6" ht="12" customHeight="1">
      <c r="A386" s="54">
        <v>140</v>
      </c>
      <c r="B386" s="55" t="s">
        <v>123</v>
      </c>
      <c r="C386" s="56"/>
      <c r="D386" s="58">
        <f>D232</f>
        <v>641962.74</v>
      </c>
      <c r="E386" s="59">
        <f>E232</f>
        <v>0</v>
      </c>
      <c r="F386" s="89">
        <f>G232</f>
        <v>25674.420000000006</v>
      </c>
    </row>
    <row r="387" spans="1:6" ht="12" customHeight="1">
      <c r="A387" s="54" t="s">
        <v>155</v>
      </c>
      <c r="B387" s="55" t="s">
        <v>129</v>
      </c>
      <c r="C387" s="56"/>
      <c r="D387" s="58">
        <f>D259</f>
        <v>59779.679999999978</v>
      </c>
      <c r="E387" s="59">
        <f>E259</f>
        <v>0</v>
      </c>
      <c r="F387" s="89">
        <f>G259</f>
        <v>1873.8000000000004</v>
      </c>
    </row>
    <row r="388" spans="1:6" ht="12" customHeight="1">
      <c r="A388" s="54" t="s">
        <v>132</v>
      </c>
      <c r="B388" s="55" t="s">
        <v>133</v>
      </c>
      <c r="C388" s="56"/>
      <c r="D388" s="58">
        <f>D286</f>
        <v>31656.28</v>
      </c>
      <c r="E388" s="59">
        <f>E286</f>
        <v>0</v>
      </c>
      <c r="F388" s="89">
        <f>G286</f>
        <v>1210.95</v>
      </c>
    </row>
    <row r="389" spans="1:6" ht="12" customHeight="1">
      <c r="A389" s="54">
        <v>145</v>
      </c>
      <c r="B389" s="55" t="s">
        <v>136</v>
      </c>
      <c r="C389" s="56"/>
      <c r="D389" s="58">
        <f>D313</f>
        <v>37744.749999999993</v>
      </c>
      <c r="E389" s="59">
        <f>E313</f>
        <v>0</v>
      </c>
      <c r="F389" s="89">
        <f>G313</f>
        <v>1670.0000000000002</v>
      </c>
    </row>
    <row r="390" spans="1:6" ht="12" customHeight="1">
      <c r="A390" s="54">
        <v>230</v>
      </c>
      <c r="B390" s="55" t="s">
        <v>156</v>
      </c>
      <c r="C390" s="56"/>
      <c r="D390" s="58">
        <f>D341</f>
        <v>801050.60300000012</v>
      </c>
      <c r="E390" s="59">
        <f>E341</f>
        <v>0</v>
      </c>
      <c r="F390" s="89">
        <f>G341</f>
        <v>29572.070000000003</v>
      </c>
    </row>
    <row r="391" spans="1:6" ht="12" customHeight="1">
      <c r="A391" s="54">
        <v>235</v>
      </c>
      <c r="B391" s="55" t="s">
        <v>157</v>
      </c>
      <c r="C391" s="56"/>
      <c r="D391" s="58">
        <f>D368</f>
        <v>10423.999999999998</v>
      </c>
      <c r="E391" s="59">
        <f>E368</f>
        <v>0</v>
      </c>
      <c r="F391" s="89">
        <f>G368</f>
        <v>375</v>
      </c>
    </row>
    <row r="392" spans="1:6" ht="12" customHeight="1">
      <c r="A392" s="51"/>
      <c r="F392" s="90"/>
    </row>
    <row r="393" spans="1:6" ht="12" customHeight="1">
      <c r="A393" s="60" t="s">
        <v>158</v>
      </c>
      <c r="B393" s="61"/>
      <c r="C393" s="62"/>
      <c r="D393" s="63">
        <f>SUM(D379:D392)</f>
        <v>3266866.1839999999</v>
      </c>
      <c r="E393" s="50"/>
      <c r="F393" s="91">
        <f>SUM(F379:F392)</f>
        <v>125537.11000000002</v>
      </c>
    </row>
    <row r="394" spans="1:6" ht="12" customHeight="1">
      <c r="A394" s="51"/>
    </row>
    <row r="395" spans="1:6" ht="12" customHeight="1">
      <c r="A395" s="51"/>
    </row>
    <row r="396" spans="1:6" ht="12" customHeight="1">
      <c r="A396" s="51"/>
    </row>
    <row r="397" spans="1:6" ht="12" customHeight="1">
      <c r="A397" s="13"/>
    </row>
    <row r="398" spans="1:6" ht="12" customHeight="1">
      <c r="A398" s="13"/>
    </row>
    <row r="399" spans="1:6" ht="12" customHeight="1">
      <c r="A399" s="13"/>
    </row>
    <row r="400" spans="1:6" ht="12" customHeight="1">
      <c r="A400" s="13"/>
      <c r="D400" s="59"/>
      <c r="F400" s="59"/>
    </row>
    <row r="401" spans="1:6" ht="12" customHeight="1">
      <c r="A401" s="13"/>
    </row>
    <row r="402" spans="1:6" ht="12" customHeight="1">
      <c r="A402" s="13"/>
      <c r="D402" s="75"/>
      <c r="F402" s="76"/>
    </row>
    <row r="403" spans="1:6" ht="12" customHeight="1">
      <c r="A403" s="13"/>
    </row>
    <row r="404" spans="1:6" ht="12" customHeight="1">
      <c r="A404" s="13"/>
    </row>
    <row r="405" spans="1:6" ht="12" customHeight="1">
      <c r="A405" s="13"/>
    </row>
    <row r="406" spans="1:6" ht="12" customHeight="1">
      <c r="A406" s="13"/>
    </row>
    <row r="407" spans="1:6" ht="12" customHeight="1">
      <c r="A407" s="13"/>
    </row>
    <row r="408" spans="1:6" ht="12" customHeight="1">
      <c r="A408" s="13"/>
    </row>
    <row r="409" spans="1:6" ht="12" customHeight="1">
      <c r="A409" s="13"/>
    </row>
    <row r="410" spans="1:6" ht="12" customHeight="1">
      <c r="A410" s="13"/>
    </row>
    <row r="411" spans="1:6" ht="12" customHeight="1">
      <c r="A411" s="13"/>
    </row>
    <row r="412" spans="1:6" ht="12" customHeight="1">
      <c r="A412" s="13"/>
    </row>
    <row r="413" spans="1:6" ht="12" customHeight="1">
      <c r="A413" s="13"/>
    </row>
    <row r="414" spans="1:6" ht="12" customHeight="1">
      <c r="A414" s="13"/>
    </row>
    <row r="415" spans="1:6" ht="12" customHeight="1">
      <c r="A415" s="13"/>
    </row>
    <row r="416" spans="1:6" ht="12" customHeight="1">
      <c r="A416" s="13"/>
    </row>
    <row r="417" spans="1:1" ht="12" customHeight="1">
      <c r="A417" s="13"/>
    </row>
    <row r="418" spans="1:1" ht="12" customHeight="1">
      <c r="A418" s="13"/>
    </row>
    <row r="419" spans="1:1" ht="12" customHeight="1">
      <c r="A419" s="13"/>
    </row>
    <row r="420" spans="1:1" ht="12" customHeight="1">
      <c r="A420" s="13"/>
    </row>
    <row r="421" spans="1:1" ht="12" customHeight="1">
      <c r="A421" s="13"/>
    </row>
    <row r="422" spans="1:1" ht="12" customHeight="1">
      <c r="A422" s="13"/>
    </row>
    <row r="423" spans="1:1" ht="12" customHeight="1">
      <c r="A423" s="13"/>
    </row>
    <row r="424" spans="1:1" ht="12" customHeight="1">
      <c r="A424" s="13"/>
    </row>
    <row r="425" spans="1:1" ht="12" customHeight="1">
      <c r="A425" s="13"/>
    </row>
    <row r="426" spans="1:1" ht="12" customHeight="1">
      <c r="A426" s="13"/>
    </row>
    <row r="427" spans="1:1" ht="12" customHeight="1">
      <c r="A427" s="13"/>
    </row>
    <row r="428" spans="1:1" ht="12" customHeight="1">
      <c r="A428" s="13"/>
    </row>
    <row r="429" spans="1:1" ht="12" customHeight="1">
      <c r="A429" s="13"/>
    </row>
    <row r="430" spans="1:1" ht="12" customHeight="1">
      <c r="A430" s="13"/>
    </row>
    <row r="431" spans="1:1" ht="12" customHeight="1">
      <c r="A431" s="13"/>
    </row>
    <row r="432" spans="1:1" ht="12" customHeight="1">
      <c r="A432" s="13"/>
    </row>
    <row r="433" spans="1:1" ht="12" customHeight="1">
      <c r="A433" s="13"/>
    </row>
    <row r="434" spans="1:1" ht="12" customHeight="1">
      <c r="A434" s="13"/>
    </row>
    <row r="435" spans="1:1" ht="12" customHeight="1">
      <c r="A435" s="13"/>
    </row>
    <row r="436" spans="1:1" ht="12" customHeight="1">
      <c r="A436" s="13"/>
    </row>
    <row r="437" spans="1:1" ht="12" customHeight="1">
      <c r="A437" s="13"/>
    </row>
    <row r="438" spans="1:1" ht="12" customHeight="1">
      <c r="A438" s="13"/>
    </row>
    <row r="439" spans="1:1" ht="12" customHeight="1">
      <c r="A439" s="13"/>
    </row>
    <row r="440" spans="1:1" ht="12" customHeight="1">
      <c r="A440" s="13"/>
    </row>
    <row r="441" spans="1:1" ht="12" customHeight="1">
      <c r="A441" s="13"/>
    </row>
    <row r="442" spans="1:1" ht="12" customHeight="1">
      <c r="A442" s="13"/>
    </row>
    <row r="443" spans="1:1" ht="12" customHeight="1">
      <c r="A443" s="13"/>
    </row>
    <row r="444" spans="1:1" ht="12" customHeight="1">
      <c r="A444" s="13"/>
    </row>
    <row r="445" spans="1:1" ht="12" customHeight="1">
      <c r="A445" s="13"/>
    </row>
    <row r="446" spans="1:1" ht="12" customHeight="1">
      <c r="A446" s="13"/>
    </row>
    <row r="447" spans="1:1" ht="12" customHeight="1">
      <c r="A447" s="13"/>
    </row>
    <row r="448" spans="1:1" ht="12" customHeight="1">
      <c r="A448" s="13"/>
    </row>
    <row r="449" spans="1:1" ht="12" customHeight="1">
      <c r="A449" s="13"/>
    </row>
    <row r="450" spans="1:1" ht="12" customHeight="1">
      <c r="A450" s="13"/>
    </row>
    <row r="451" spans="1:1" ht="12" customHeight="1">
      <c r="A451" s="13"/>
    </row>
    <row r="452" spans="1:1" ht="12" customHeight="1">
      <c r="A452" s="13"/>
    </row>
    <row r="453" spans="1:1" ht="12" customHeight="1">
      <c r="A453" s="13"/>
    </row>
    <row r="454" spans="1:1" ht="12" customHeight="1">
      <c r="A454" s="13"/>
    </row>
    <row r="455" spans="1:1" ht="12" customHeight="1">
      <c r="A455" s="13"/>
    </row>
    <row r="456" spans="1:1" ht="12" customHeight="1">
      <c r="A456" s="13"/>
    </row>
    <row r="457" spans="1:1" ht="12" customHeight="1">
      <c r="A457" s="13"/>
    </row>
    <row r="458" spans="1:1" ht="12" customHeight="1">
      <c r="A458" s="13"/>
    </row>
    <row r="459" spans="1:1" ht="12" customHeight="1">
      <c r="A459" s="13"/>
    </row>
    <row r="460" spans="1:1" ht="12" customHeight="1">
      <c r="A460" s="13"/>
    </row>
    <row r="461" spans="1:1" ht="12" customHeight="1">
      <c r="A461" s="13"/>
    </row>
    <row r="462" spans="1:1" ht="12" customHeight="1">
      <c r="A462" s="13"/>
    </row>
    <row r="463" spans="1:1" ht="12" customHeight="1">
      <c r="A463" s="13"/>
    </row>
    <row r="464" spans="1:1" ht="12" customHeight="1">
      <c r="A464" s="13"/>
    </row>
    <row r="465" spans="1:1" ht="12" customHeight="1">
      <c r="A465" s="13"/>
    </row>
    <row r="466" spans="1:1" ht="12" customHeight="1">
      <c r="A466" s="13"/>
    </row>
    <row r="467" spans="1:1" ht="12" customHeight="1">
      <c r="A467" s="13"/>
    </row>
    <row r="468" spans="1:1" ht="12" customHeight="1">
      <c r="A468" s="13"/>
    </row>
    <row r="469" spans="1:1" ht="12" customHeight="1">
      <c r="A469" s="13"/>
    </row>
    <row r="470" spans="1:1" ht="12" customHeight="1">
      <c r="A470" s="13"/>
    </row>
    <row r="471" spans="1:1" ht="12" customHeight="1">
      <c r="A471" s="13"/>
    </row>
    <row r="472" spans="1:1" ht="12" customHeight="1">
      <c r="A472" s="13"/>
    </row>
    <row r="473" spans="1:1" ht="12" customHeight="1">
      <c r="A473" s="13"/>
    </row>
    <row r="474" spans="1:1" ht="12" customHeight="1">
      <c r="A474" s="13"/>
    </row>
    <row r="475" spans="1:1" ht="12" customHeight="1">
      <c r="A475" s="13"/>
    </row>
    <row r="476" spans="1:1" ht="12" customHeight="1">
      <c r="A476" s="13"/>
    </row>
    <row r="477" spans="1:1" ht="12" customHeight="1">
      <c r="A477" s="13"/>
    </row>
    <row r="478" spans="1:1" ht="12" customHeight="1">
      <c r="A478" s="13"/>
    </row>
    <row r="479" spans="1:1" ht="12" customHeight="1">
      <c r="A479" s="13"/>
    </row>
    <row r="480" spans="1:1" ht="12" customHeight="1">
      <c r="A480" s="13"/>
    </row>
    <row r="481" spans="1:1" ht="12" customHeight="1">
      <c r="A481" s="13"/>
    </row>
    <row r="482" spans="1:1" ht="12" customHeight="1">
      <c r="A482" s="13"/>
    </row>
    <row r="483" spans="1:1" ht="12" customHeight="1">
      <c r="A483" s="13"/>
    </row>
    <row r="484" spans="1:1" ht="12" customHeight="1">
      <c r="A484" s="13"/>
    </row>
    <row r="485" spans="1:1" ht="12" customHeight="1">
      <c r="A485" s="13"/>
    </row>
    <row r="486" spans="1:1" ht="12" customHeight="1">
      <c r="A486" s="13"/>
    </row>
    <row r="487" spans="1:1" ht="12" customHeight="1">
      <c r="A487" s="13"/>
    </row>
    <row r="488" spans="1:1" ht="12" customHeight="1">
      <c r="A488" s="13"/>
    </row>
    <row r="489" spans="1:1" ht="12" customHeight="1">
      <c r="A489" s="13"/>
    </row>
    <row r="490" spans="1:1" ht="12" customHeight="1">
      <c r="A490" s="13"/>
    </row>
    <row r="491" spans="1:1" ht="12" customHeight="1">
      <c r="A491" s="13"/>
    </row>
    <row r="492" spans="1:1" ht="12" customHeight="1">
      <c r="A492" s="13"/>
    </row>
    <row r="493" spans="1:1" ht="12" customHeight="1">
      <c r="A493" s="13"/>
    </row>
    <row r="494" spans="1:1" ht="12" customHeight="1">
      <c r="A494" s="13"/>
    </row>
    <row r="495" spans="1:1" ht="12" customHeight="1">
      <c r="A495" s="13"/>
    </row>
    <row r="496" spans="1:1" ht="12" customHeight="1">
      <c r="A496" s="13"/>
    </row>
  </sheetData>
  <mergeCells count="103">
    <mergeCell ref="M376:N376"/>
    <mergeCell ref="D376:F376"/>
    <mergeCell ref="B369:G369"/>
    <mergeCell ref="B370:G370"/>
    <mergeCell ref="B371:G371"/>
    <mergeCell ref="B372:G372"/>
    <mergeCell ref="B373:G373"/>
    <mergeCell ref="D4:G4"/>
    <mergeCell ref="D5:G5"/>
    <mergeCell ref="D6:G6"/>
    <mergeCell ref="D7:G7"/>
    <mergeCell ref="D8:G8"/>
    <mergeCell ref="B343:G343"/>
    <mergeCell ref="F24:G24"/>
    <mergeCell ref="B43:G43"/>
    <mergeCell ref="B44:G44"/>
    <mergeCell ref="B46:G46"/>
    <mergeCell ref="B73:G73"/>
    <mergeCell ref="B74:G74"/>
    <mergeCell ref="C79:D79"/>
    <mergeCell ref="F79:G79"/>
    <mergeCell ref="B98:G98"/>
    <mergeCell ref="B99:G99"/>
    <mergeCell ref="F268:G268"/>
    <mergeCell ref="A3:C3"/>
    <mergeCell ref="A4:B4"/>
    <mergeCell ref="A14:B14"/>
    <mergeCell ref="A16:B16"/>
    <mergeCell ref="A17:B17"/>
    <mergeCell ref="A18:B18"/>
    <mergeCell ref="A19:B19"/>
    <mergeCell ref="A20:B20"/>
    <mergeCell ref="C24:D24"/>
    <mergeCell ref="A15:B15"/>
    <mergeCell ref="M1:N1"/>
    <mergeCell ref="B346:G346"/>
    <mergeCell ref="B342:G342"/>
    <mergeCell ref="B345:G345"/>
    <mergeCell ref="B260:G260"/>
    <mergeCell ref="B261:G261"/>
    <mergeCell ref="B263:G263"/>
    <mergeCell ref="B264:G264"/>
    <mergeCell ref="B287:G287"/>
    <mergeCell ref="B233:G233"/>
    <mergeCell ref="B290:G290"/>
    <mergeCell ref="B291:G291"/>
    <mergeCell ref="B314:G314"/>
    <mergeCell ref="B317:G317"/>
    <mergeCell ref="B318:G318"/>
    <mergeCell ref="B315:G315"/>
    <mergeCell ref="B316:G316"/>
    <mergeCell ref="B288:G288"/>
    <mergeCell ref="B234:G234"/>
    <mergeCell ref="B183:G183"/>
    <mergeCell ref="C187:D187"/>
    <mergeCell ref="B237:G237"/>
    <mergeCell ref="C241:D241"/>
    <mergeCell ref="F241:G241"/>
    <mergeCell ref="C268:D268"/>
    <mergeCell ref="B235:G235"/>
    <mergeCell ref="B206:G206"/>
    <mergeCell ref="B207:G207"/>
    <mergeCell ref="B209:G209"/>
    <mergeCell ref="B210:G210"/>
    <mergeCell ref="C214:D214"/>
    <mergeCell ref="F214:G214"/>
    <mergeCell ref="B208:G208"/>
    <mergeCell ref="B262:G262"/>
    <mergeCell ref="B101:G101"/>
    <mergeCell ref="B102:G102"/>
    <mergeCell ref="C106:D106"/>
    <mergeCell ref="F106:G106"/>
    <mergeCell ref="B180:G180"/>
    <mergeCell ref="B182:G182"/>
    <mergeCell ref="B47:G47"/>
    <mergeCell ref="B154:G154"/>
    <mergeCell ref="B236:G236"/>
    <mergeCell ref="C133:D133"/>
    <mergeCell ref="F133:G133"/>
    <mergeCell ref="H148:J150"/>
    <mergeCell ref="B344:G344"/>
    <mergeCell ref="B289:G289"/>
    <mergeCell ref="B100:G100"/>
    <mergeCell ref="B72:G72"/>
    <mergeCell ref="B45:G45"/>
    <mergeCell ref="B127:G127"/>
    <mergeCell ref="C51:D51"/>
    <mergeCell ref="F51:G51"/>
    <mergeCell ref="B70:G70"/>
    <mergeCell ref="B71:G71"/>
    <mergeCell ref="B125:G125"/>
    <mergeCell ref="B126:G126"/>
    <mergeCell ref="B128:G128"/>
    <mergeCell ref="B129:G129"/>
    <mergeCell ref="B181:G181"/>
    <mergeCell ref="B152:G152"/>
    <mergeCell ref="B153:G153"/>
    <mergeCell ref="B155:G155"/>
    <mergeCell ref="B156:G156"/>
    <mergeCell ref="C160:D160"/>
    <mergeCell ref="F160:G160"/>
    <mergeCell ref="B179:G179"/>
    <mergeCell ref="F187:G187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5" manualBreakCount="5">
    <brk id="76" max="16383" man="1"/>
    <brk id="157" max="16383" man="1"/>
    <brk id="211" max="16383" man="1"/>
    <brk id="265" max="16383" man="1"/>
    <brk id="3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2"/>
  <sheetViews>
    <sheetView showGridLines="0" topLeftCell="A301" zoomScaleNormal="100" workbookViewId="0">
      <selection activeCell="K335" sqref="K335"/>
    </sheetView>
  </sheetViews>
  <sheetFormatPr baseColWidth="10" defaultColWidth="11.42578125" defaultRowHeight="12" customHeight="1"/>
  <cols>
    <col min="1" max="1" width="16.85546875" style="2" bestFit="1" customWidth="1"/>
    <col min="2" max="2" width="24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5703125" style="2" bestFit="1" customWidth="1"/>
    <col min="14" max="14" width="12.42578125" style="2" bestFit="1" customWidth="1"/>
    <col min="15" max="16384" width="11.42578125" style="2"/>
  </cols>
  <sheetData>
    <row r="1" spans="1:14" ht="24" customHeight="1">
      <c r="A1" s="1" t="s">
        <v>159</v>
      </c>
      <c r="G1" s="3" t="s">
        <v>48</v>
      </c>
      <c r="M1" s="103"/>
      <c r="N1" s="103"/>
    </row>
    <row r="2" spans="1:14" ht="12" customHeight="1" thickBot="1">
      <c r="A2" s="4"/>
      <c r="I2" s="15"/>
      <c r="L2" s="44"/>
      <c r="M2" s="44"/>
    </row>
    <row r="3" spans="1:14" ht="12" customHeight="1">
      <c r="A3" s="105" t="s">
        <v>50</v>
      </c>
      <c r="B3" s="106"/>
      <c r="C3" s="107"/>
      <c r="D3" s="14"/>
      <c r="F3" s="29" t="s">
        <v>49</v>
      </c>
      <c r="G3" s="77"/>
      <c r="I3" s="15"/>
      <c r="L3" s="44"/>
      <c r="M3" s="44"/>
    </row>
    <row r="4" spans="1:14" ht="12" customHeight="1">
      <c r="A4" s="108" t="s">
        <v>160</v>
      </c>
      <c r="B4" s="109"/>
      <c r="C4" s="5">
        <v>37</v>
      </c>
      <c r="I4" s="15"/>
      <c r="L4" s="44"/>
      <c r="M4" s="44"/>
      <c r="N4" s="34"/>
    </row>
    <row r="5" spans="1:14" ht="12" customHeight="1">
      <c r="A5" s="32" t="s">
        <v>161</v>
      </c>
      <c r="B5" s="33"/>
      <c r="C5" s="5">
        <v>39</v>
      </c>
      <c r="I5" s="15"/>
      <c r="L5" s="44"/>
      <c r="M5" s="44"/>
      <c r="N5" s="37"/>
    </row>
    <row r="6" spans="1:14" ht="12" customHeight="1">
      <c r="A6" s="32" t="s">
        <v>162</v>
      </c>
      <c r="B6" s="33"/>
      <c r="C6" s="5">
        <v>39</v>
      </c>
      <c r="I6" s="15"/>
      <c r="L6" s="44"/>
      <c r="M6" s="44"/>
      <c r="N6" s="37"/>
    </row>
    <row r="7" spans="1:14" ht="12" customHeight="1">
      <c r="A7" s="32" t="s">
        <v>163</v>
      </c>
      <c r="B7" s="33"/>
      <c r="C7" s="5">
        <v>37</v>
      </c>
      <c r="I7" s="15"/>
      <c r="L7" s="44"/>
      <c r="M7" s="36"/>
      <c r="N7" s="37"/>
    </row>
    <row r="8" spans="1:14" ht="12" customHeight="1">
      <c r="A8" s="108" t="s">
        <v>54</v>
      </c>
      <c r="B8" s="109"/>
      <c r="C8" s="5">
        <v>40</v>
      </c>
      <c r="I8" s="15"/>
      <c r="L8" s="44"/>
      <c r="M8" s="36"/>
      <c r="N8" s="37"/>
    </row>
    <row r="9" spans="1:14" ht="12" customHeight="1">
      <c r="A9" s="110" t="s">
        <v>164</v>
      </c>
      <c r="B9" s="111"/>
      <c r="C9" s="5">
        <v>23</v>
      </c>
      <c r="I9" s="15"/>
      <c r="L9" s="44"/>
      <c r="M9" s="36"/>
      <c r="N9" s="37"/>
    </row>
    <row r="10" spans="1:14" ht="12" customHeight="1">
      <c r="A10" s="108" t="s">
        <v>165</v>
      </c>
      <c r="B10" s="109"/>
      <c r="C10" s="5">
        <v>5</v>
      </c>
      <c r="I10" s="15"/>
      <c r="L10" s="44"/>
      <c r="M10" s="36"/>
      <c r="N10" s="37"/>
    </row>
    <row r="11" spans="1:14" ht="12" customHeight="1">
      <c r="A11" s="110" t="s">
        <v>166</v>
      </c>
      <c r="B11" s="111"/>
      <c r="C11" s="5">
        <v>25</v>
      </c>
      <c r="I11" s="15"/>
      <c r="L11" s="44"/>
      <c r="M11" s="36"/>
      <c r="N11" s="37"/>
    </row>
    <row r="12" spans="1:14" ht="12" customHeight="1">
      <c r="A12" s="110" t="s">
        <v>167</v>
      </c>
      <c r="B12" s="111"/>
      <c r="C12" s="5">
        <v>5</v>
      </c>
      <c r="I12" s="15"/>
      <c r="L12" s="44"/>
      <c r="M12" s="36"/>
      <c r="N12" s="37"/>
    </row>
    <row r="13" spans="1:14" ht="12" customHeight="1">
      <c r="A13" s="108" t="s">
        <v>19</v>
      </c>
      <c r="B13" s="109"/>
      <c r="C13" s="5">
        <v>54</v>
      </c>
      <c r="I13" s="15"/>
      <c r="J13" s="35"/>
      <c r="K13" s="35"/>
      <c r="L13" s="10"/>
      <c r="M13" s="36"/>
      <c r="N13" s="37"/>
    </row>
    <row r="14" spans="1:14" ht="12" customHeight="1">
      <c r="A14" s="110" t="s">
        <v>7</v>
      </c>
      <c r="B14" s="111"/>
      <c r="C14" s="5">
        <v>61</v>
      </c>
      <c r="I14" s="15"/>
      <c r="J14" s="35"/>
      <c r="K14" s="35"/>
      <c r="L14" s="10"/>
      <c r="M14" s="36"/>
      <c r="N14" s="37"/>
    </row>
    <row r="15" spans="1:14" ht="12" customHeight="1" thickBot="1">
      <c r="A15" s="112" t="s">
        <v>70</v>
      </c>
      <c r="B15" s="113"/>
      <c r="C15" s="6">
        <f>SUM(C4:C14)</f>
        <v>365</v>
      </c>
      <c r="I15" s="15"/>
      <c r="J15" s="35"/>
      <c r="K15" s="35"/>
      <c r="L15" s="10"/>
      <c r="M15" s="36"/>
      <c r="N15" s="37"/>
    </row>
    <row r="16" spans="1:14" ht="12" customHeight="1">
      <c r="I16" s="16"/>
      <c r="J16" s="38"/>
      <c r="K16" s="39"/>
      <c r="L16" s="10"/>
      <c r="M16" s="40"/>
      <c r="N16" s="41"/>
    </row>
    <row r="17" spans="1:9" ht="12" customHeight="1">
      <c r="A17" s="17" t="s">
        <v>71</v>
      </c>
      <c r="B17" s="7">
        <v>150</v>
      </c>
      <c r="C17" s="8"/>
      <c r="D17" s="8"/>
      <c r="E17" s="8"/>
      <c r="F17" s="30"/>
      <c r="G17" s="30"/>
    </row>
    <row r="18" spans="1:9" ht="12" customHeight="1">
      <c r="A18" s="18" t="s">
        <v>72</v>
      </c>
      <c r="B18" s="2" t="s">
        <v>168</v>
      </c>
    </row>
    <row r="19" spans="1:9" ht="12" customHeight="1">
      <c r="A19" s="18"/>
      <c r="B19" s="2" t="s">
        <v>169</v>
      </c>
      <c r="C19" s="97" t="s">
        <v>74</v>
      </c>
      <c r="D19" s="98"/>
      <c r="F19" s="97" t="s">
        <v>75</v>
      </c>
      <c r="G19" s="98"/>
    </row>
    <row r="20" spans="1:9" ht="12" customHeight="1">
      <c r="A20" s="18"/>
      <c r="C20" s="9" t="s">
        <v>76</v>
      </c>
      <c r="D20" s="9" t="s">
        <v>77</v>
      </c>
      <c r="F20" s="9" t="s">
        <v>78</v>
      </c>
      <c r="G20" s="9" t="s">
        <v>79</v>
      </c>
    </row>
    <row r="21" spans="1:9" ht="12" customHeight="1">
      <c r="A21" s="18"/>
      <c r="B21" s="15" t="s">
        <v>160</v>
      </c>
      <c r="C21" s="21">
        <v>3226.0740000000001</v>
      </c>
      <c r="D21" s="22">
        <f>C21*C$4</f>
        <v>119364.738</v>
      </c>
      <c r="E21" s="10"/>
      <c r="F21" s="23">
        <v>121.12</v>
      </c>
      <c r="G21" s="27">
        <f>F21*C$4</f>
        <v>4481.4400000000005</v>
      </c>
    </row>
    <row r="22" spans="1:9" ht="12" customHeight="1">
      <c r="A22" s="18"/>
      <c r="B22" s="15" t="s">
        <v>161</v>
      </c>
      <c r="C22" s="21">
        <v>3226.0740000000001</v>
      </c>
      <c r="D22" s="22">
        <f>C22*C$5</f>
        <v>125816.886</v>
      </c>
      <c r="E22" s="10"/>
      <c r="F22" s="23">
        <v>121.12</v>
      </c>
      <c r="G22" s="27">
        <f>F22*C$5</f>
        <v>4723.68</v>
      </c>
    </row>
    <row r="23" spans="1:9" ht="12" customHeight="1">
      <c r="A23" s="18"/>
      <c r="B23" s="15" t="s">
        <v>162</v>
      </c>
      <c r="C23" s="21">
        <v>3226.0740000000001</v>
      </c>
      <c r="D23" s="22">
        <f>C23*C$6</f>
        <v>125816.886</v>
      </c>
      <c r="E23" s="10"/>
      <c r="F23" s="23">
        <v>121.12</v>
      </c>
      <c r="G23" s="27">
        <f>F23*C$6</f>
        <v>4723.68</v>
      </c>
    </row>
    <row r="24" spans="1:9" ht="12" customHeight="1">
      <c r="A24" s="18"/>
      <c r="B24" s="15" t="s">
        <v>163</v>
      </c>
      <c r="C24" s="21">
        <v>3226.0740000000001</v>
      </c>
      <c r="D24" s="22">
        <f>C24*C$7</f>
        <v>119364.738</v>
      </c>
      <c r="E24" s="10"/>
      <c r="F24" s="23">
        <v>121.12</v>
      </c>
      <c r="G24" s="27">
        <f>F24*C$7</f>
        <v>4481.4400000000005</v>
      </c>
    </row>
    <row r="25" spans="1:9" ht="12" customHeight="1">
      <c r="A25" s="18"/>
      <c r="B25" s="15" t="s">
        <v>54</v>
      </c>
      <c r="C25" s="21">
        <v>3226.0740000000001</v>
      </c>
      <c r="D25" s="22">
        <f>C25*C$8</f>
        <v>129042.96</v>
      </c>
      <c r="E25" s="10"/>
      <c r="F25" s="23">
        <v>121.12</v>
      </c>
      <c r="G25" s="27">
        <f>F25*C$8</f>
        <v>4844.8</v>
      </c>
    </row>
    <row r="26" spans="1:9" ht="12" customHeight="1">
      <c r="A26" s="18"/>
      <c r="B26" s="15" t="s">
        <v>170</v>
      </c>
      <c r="C26" s="21">
        <v>3226.0740000000001</v>
      </c>
      <c r="D26" s="22">
        <f>C26*C$9</f>
        <v>74199.702000000005</v>
      </c>
      <c r="E26" s="10"/>
      <c r="F26" s="23">
        <v>121.12</v>
      </c>
      <c r="G26" s="27">
        <f>F26*C$9</f>
        <v>2785.76</v>
      </c>
    </row>
    <row r="27" spans="1:9" ht="12" customHeight="1">
      <c r="A27" s="18"/>
      <c r="B27" s="15" t="s">
        <v>165</v>
      </c>
      <c r="C27" s="21">
        <v>3226.0740000000001</v>
      </c>
      <c r="D27" s="22">
        <f>C27*C$10</f>
        <v>16130.37</v>
      </c>
      <c r="E27" s="10"/>
      <c r="F27" s="23">
        <v>121.12</v>
      </c>
      <c r="G27" s="27">
        <f>F27*C$10</f>
        <v>605.6</v>
      </c>
    </row>
    <row r="28" spans="1:9" ht="12" customHeight="1">
      <c r="A28" s="18"/>
      <c r="B28" s="15" t="s">
        <v>171</v>
      </c>
      <c r="C28" s="21">
        <v>2706.1509999999998</v>
      </c>
      <c r="D28" s="22">
        <f>C28*C$11</f>
        <v>67653.774999999994</v>
      </c>
      <c r="E28" s="10"/>
      <c r="F28" s="23">
        <v>101.4</v>
      </c>
      <c r="G28" s="27">
        <f>F28*C$11</f>
        <v>2535</v>
      </c>
    </row>
    <row r="29" spans="1:9" ht="12" customHeight="1">
      <c r="A29" s="18"/>
      <c r="B29" s="15" t="s">
        <v>167</v>
      </c>
      <c r="C29" s="21">
        <v>2706.1509999999998</v>
      </c>
      <c r="D29" s="22">
        <f>C29*C$12</f>
        <v>13530.754999999999</v>
      </c>
      <c r="E29" s="10"/>
      <c r="F29" s="23">
        <v>101.4</v>
      </c>
      <c r="G29" s="27">
        <f>F29*C$12</f>
        <v>507</v>
      </c>
    </row>
    <row r="30" spans="1:9" ht="12" customHeight="1">
      <c r="A30" s="18"/>
      <c r="B30" s="15" t="s">
        <v>19</v>
      </c>
      <c r="C30" s="21">
        <v>2572.8180000000002</v>
      </c>
      <c r="D30" s="22">
        <f>C30*C$13</f>
        <v>138932.17200000002</v>
      </c>
      <c r="E30" s="10"/>
      <c r="F30" s="23">
        <v>93.32</v>
      </c>
      <c r="G30" s="27">
        <f>F30*C$13</f>
        <v>5039.28</v>
      </c>
    </row>
    <row r="31" spans="1:9" ht="12" customHeight="1">
      <c r="A31" s="18"/>
      <c r="B31" s="15" t="s">
        <v>7</v>
      </c>
      <c r="C31" s="21">
        <v>2506.1799999999998</v>
      </c>
      <c r="D31" s="22">
        <f>C31*C$14</f>
        <v>152876.97999999998</v>
      </c>
      <c r="E31" s="10"/>
      <c r="F31" s="23">
        <v>90.95</v>
      </c>
      <c r="G31" s="27">
        <f>F31*C$14</f>
        <v>5547.95</v>
      </c>
    </row>
    <row r="32" spans="1:9" ht="12" customHeight="1">
      <c r="A32" s="18"/>
      <c r="B32" s="16" t="s">
        <v>89</v>
      </c>
      <c r="C32" s="24"/>
      <c r="D32" s="25">
        <f>SUM(D21:D31)</f>
        <v>1082729.9620000001</v>
      </c>
      <c r="E32" s="10"/>
      <c r="F32" s="26"/>
      <c r="G32" s="28">
        <f>SUM(G21:G31)</f>
        <v>40275.629999999997</v>
      </c>
      <c r="I32" s="11"/>
    </row>
    <row r="33" spans="1:9" ht="12" customHeight="1">
      <c r="A33" s="19" t="s">
        <v>90</v>
      </c>
      <c r="B33" s="96" t="s">
        <v>172</v>
      </c>
      <c r="C33" s="96"/>
      <c r="D33" s="96"/>
      <c r="E33" s="96"/>
      <c r="F33" s="96"/>
      <c r="G33" s="96"/>
      <c r="I33" s="2" t="s">
        <v>72</v>
      </c>
    </row>
    <row r="34" spans="1:9" ht="12" customHeight="1">
      <c r="A34" s="19" t="s">
        <v>92</v>
      </c>
      <c r="B34" s="99" t="s">
        <v>173</v>
      </c>
      <c r="C34" s="100"/>
      <c r="D34" s="100"/>
      <c r="E34" s="100"/>
      <c r="F34" s="100"/>
      <c r="G34" s="100"/>
    </row>
    <row r="35" spans="1:9" ht="12" customHeight="1">
      <c r="A35" s="31" t="s">
        <v>94</v>
      </c>
      <c r="B35" s="96" t="s">
        <v>174</v>
      </c>
      <c r="C35" s="96"/>
      <c r="D35" s="96"/>
      <c r="E35" s="96"/>
      <c r="F35" s="96"/>
      <c r="G35" s="96"/>
    </row>
    <row r="36" spans="1:9" ht="25.5">
      <c r="A36" s="31" t="s">
        <v>96</v>
      </c>
      <c r="B36" s="101"/>
      <c r="C36" s="102"/>
      <c r="D36" s="102"/>
      <c r="E36" s="102"/>
      <c r="F36" s="102"/>
      <c r="G36" s="102"/>
    </row>
    <row r="37" spans="1:9" ht="50.25" customHeight="1">
      <c r="A37" s="20" t="s">
        <v>97</v>
      </c>
      <c r="B37" s="99" t="s">
        <v>175</v>
      </c>
      <c r="C37" s="100"/>
      <c r="D37" s="100"/>
      <c r="E37" s="100"/>
      <c r="F37" s="100"/>
      <c r="G37" s="100"/>
    </row>
    <row r="39" spans="1:9" ht="12" customHeight="1">
      <c r="A39" s="17" t="s">
        <v>71</v>
      </c>
      <c r="B39" s="7" t="s">
        <v>176</v>
      </c>
      <c r="C39" s="8"/>
      <c r="D39" s="8"/>
      <c r="E39" s="8"/>
      <c r="F39" s="30"/>
      <c r="G39" s="30"/>
    </row>
    <row r="40" spans="1:9" ht="12" customHeight="1">
      <c r="A40" s="18" t="s">
        <v>72</v>
      </c>
      <c r="B40" s="2" t="s">
        <v>177</v>
      </c>
    </row>
    <row r="41" spans="1:9" ht="12" customHeight="1">
      <c r="A41" s="18"/>
      <c r="C41" s="97" t="s">
        <v>74</v>
      </c>
      <c r="D41" s="98"/>
      <c r="F41" s="97" t="s">
        <v>75</v>
      </c>
      <c r="G41" s="98"/>
    </row>
    <row r="42" spans="1:9" ht="12" customHeight="1">
      <c r="A42" s="18"/>
      <c r="C42" s="9" t="s">
        <v>76</v>
      </c>
      <c r="D42" s="9" t="s">
        <v>77</v>
      </c>
      <c r="F42" s="9" t="s">
        <v>78</v>
      </c>
      <c r="G42" s="9" t="s">
        <v>79</v>
      </c>
    </row>
    <row r="43" spans="1:9" ht="12" customHeight="1">
      <c r="A43" s="18"/>
      <c r="B43" s="15" t="s">
        <v>160</v>
      </c>
      <c r="C43" s="21">
        <v>472.13</v>
      </c>
      <c r="D43" s="22">
        <f>C43*C$4</f>
        <v>17468.810000000001</v>
      </c>
      <c r="E43" s="10"/>
      <c r="F43" s="23">
        <v>13.55</v>
      </c>
      <c r="G43" s="27">
        <f>F43*C$4</f>
        <v>501.35</v>
      </c>
    </row>
    <row r="44" spans="1:9" ht="12" customHeight="1">
      <c r="A44" s="18"/>
      <c r="B44" s="15" t="s">
        <v>161</v>
      </c>
      <c r="C44" s="21">
        <v>472.13</v>
      </c>
      <c r="D44" s="22">
        <f>C44*C$5</f>
        <v>18413.07</v>
      </c>
      <c r="E44" s="10"/>
      <c r="F44" s="23">
        <v>13.55</v>
      </c>
      <c r="G44" s="27">
        <f>F44*C$5</f>
        <v>528.45000000000005</v>
      </c>
    </row>
    <row r="45" spans="1:9" ht="12" customHeight="1">
      <c r="A45" s="18"/>
      <c r="B45" s="15" t="s">
        <v>162</v>
      </c>
      <c r="C45" s="21">
        <v>472.13</v>
      </c>
      <c r="D45" s="22">
        <f>C45*C$6</f>
        <v>18413.07</v>
      </c>
      <c r="E45" s="10"/>
      <c r="F45" s="23">
        <v>13.55</v>
      </c>
      <c r="G45" s="27">
        <f>F45*C$6</f>
        <v>528.45000000000005</v>
      </c>
    </row>
    <row r="46" spans="1:9" ht="12" customHeight="1">
      <c r="A46" s="18"/>
      <c r="B46" s="15" t="s">
        <v>163</v>
      </c>
      <c r="C46" s="21">
        <v>472.13</v>
      </c>
      <c r="D46" s="22">
        <f>C46*C$7</f>
        <v>17468.810000000001</v>
      </c>
      <c r="E46" s="10"/>
      <c r="F46" s="23">
        <v>13.55</v>
      </c>
      <c r="G46" s="27">
        <f>F46*C$7</f>
        <v>501.35</v>
      </c>
    </row>
    <row r="47" spans="1:9" ht="12" customHeight="1">
      <c r="A47" s="18"/>
      <c r="B47" s="15" t="s">
        <v>54</v>
      </c>
      <c r="C47" s="21">
        <v>472.13</v>
      </c>
      <c r="D47" s="22">
        <f>C47*C$8</f>
        <v>18885.2</v>
      </c>
      <c r="E47" s="10"/>
      <c r="F47" s="23">
        <v>13.55</v>
      </c>
      <c r="G47" s="27">
        <f>F47*C$8</f>
        <v>542</v>
      </c>
    </row>
    <row r="48" spans="1:9" ht="12" customHeight="1">
      <c r="A48" s="18"/>
      <c r="B48" s="15" t="s">
        <v>170</v>
      </c>
      <c r="C48" s="21">
        <v>472.13</v>
      </c>
      <c r="D48" s="22">
        <f>C48*C$9</f>
        <v>10858.99</v>
      </c>
      <c r="E48" s="10"/>
      <c r="F48" s="23">
        <v>13.55</v>
      </c>
      <c r="G48" s="27">
        <f>F48*C$9</f>
        <v>311.65000000000003</v>
      </c>
    </row>
    <row r="49" spans="1:9" ht="12" customHeight="1">
      <c r="A49" s="18"/>
      <c r="B49" s="15" t="s">
        <v>165</v>
      </c>
      <c r="C49" s="21">
        <v>472.13</v>
      </c>
      <c r="D49" s="22">
        <f>C49*C$10</f>
        <v>2360.65</v>
      </c>
      <c r="E49" s="10"/>
      <c r="F49" s="23">
        <v>13.55</v>
      </c>
      <c r="G49" s="27">
        <f>F49*C$10</f>
        <v>67.75</v>
      </c>
    </row>
    <row r="50" spans="1:9" ht="12" customHeight="1">
      <c r="A50" s="18"/>
      <c r="B50" s="15" t="s">
        <v>171</v>
      </c>
      <c r="C50" s="21">
        <v>226.89599999999999</v>
      </c>
      <c r="D50" s="22">
        <f>C50*C$11</f>
        <v>5672.4</v>
      </c>
      <c r="E50" s="10"/>
      <c r="F50" s="23">
        <v>6.4</v>
      </c>
      <c r="G50" s="27">
        <f>F50*C$11</f>
        <v>160</v>
      </c>
    </row>
    <row r="51" spans="1:9" ht="12" customHeight="1">
      <c r="A51" s="18"/>
      <c r="B51" s="15" t="s">
        <v>167</v>
      </c>
      <c r="C51" s="21">
        <v>226.89599999999999</v>
      </c>
      <c r="D51" s="22">
        <f>C51*C$12</f>
        <v>1134.48</v>
      </c>
      <c r="E51" s="10"/>
      <c r="F51" s="23">
        <v>6.4</v>
      </c>
      <c r="G51" s="27">
        <f>F51*C$12</f>
        <v>32</v>
      </c>
    </row>
    <row r="52" spans="1:9" ht="12" customHeight="1">
      <c r="A52" s="18"/>
      <c r="B52" s="15" t="s">
        <v>19</v>
      </c>
      <c r="C52" s="48"/>
      <c r="D52" s="22">
        <f>C52*C$13</f>
        <v>0</v>
      </c>
      <c r="E52" s="10"/>
      <c r="F52" s="49"/>
      <c r="G52" s="27">
        <f>F52*C$13</f>
        <v>0</v>
      </c>
    </row>
    <row r="53" spans="1:9" ht="12" customHeight="1">
      <c r="A53" s="18"/>
      <c r="B53" s="15" t="s">
        <v>7</v>
      </c>
      <c r="C53" s="48"/>
      <c r="D53" s="22">
        <f>C53*C$14</f>
        <v>0</v>
      </c>
      <c r="E53" s="10"/>
      <c r="F53" s="49"/>
      <c r="G53" s="27">
        <f>F53*C$14</f>
        <v>0</v>
      </c>
    </row>
    <row r="54" spans="1:9" ht="12" customHeight="1">
      <c r="A54" s="18"/>
      <c r="B54" s="16" t="s">
        <v>89</v>
      </c>
      <c r="C54" s="24"/>
      <c r="D54" s="25">
        <f>SUM(D43:D53)</f>
        <v>110675.48</v>
      </c>
      <c r="E54" s="10"/>
      <c r="F54" s="26"/>
      <c r="G54" s="28">
        <f>SUM(G43:G53)</f>
        <v>3173.0000000000005</v>
      </c>
      <c r="I54" s="11"/>
    </row>
    <row r="55" spans="1:9" ht="12.75">
      <c r="A55" s="19" t="s">
        <v>90</v>
      </c>
      <c r="B55" s="96" t="s">
        <v>172</v>
      </c>
      <c r="C55" s="96"/>
      <c r="D55" s="96"/>
      <c r="E55" s="96"/>
      <c r="F55" s="96"/>
      <c r="G55" s="96"/>
      <c r="I55" s="2" t="s">
        <v>72</v>
      </c>
    </row>
    <row r="56" spans="1:9" ht="12.75">
      <c r="A56" s="19" t="s">
        <v>92</v>
      </c>
    </row>
    <row r="57" spans="1:9" ht="25.5">
      <c r="A57" s="31" t="s">
        <v>94</v>
      </c>
      <c r="B57" s="99" t="s">
        <v>178</v>
      </c>
      <c r="C57" s="100"/>
      <c r="D57" s="100"/>
      <c r="E57" s="100"/>
      <c r="F57" s="100"/>
      <c r="G57" s="100"/>
    </row>
    <row r="58" spans="1:9" ht="25.5">
      <c r="A58" s="31" t="s">
        <v>96</v>
      </c>
      <c r="B58" s="101" t="s">
        <v>131</v>
      </c>
      <c r="C58" s="102"/>
      <c r="D58" s="102"/>
      <c r="E58" s="102"/>
      <c r="F58" s="102"/>
      <c r="G58" s="102"/>
    </row>
    <row r="59" spans="1:9" ht="12.75">
      <c r="A59" s="20" t="s">
        <v>97</v>
      </c>
      <c r="B59" s="99" t="s">
        <v>179</v>
      </c>
      <c r="C59" s="100"/>
      <c r="D59" s="100"/>
      <c r="E59" s="100"/>
      <c r="F59" s="100"/>
      <c r="G59" s="100"/>
    </row>
    <row r="61" spans="1:9" ht="12" customHeight="1">
      <c r="A61" s="17" t="s">
        <v>71</v>
      </c>
      <c r="B61" s="7">
        <v>160</v>
      </c>
      <c r="C61" s="8"/>
      <c r="D61" s="8"/>
      <c r="E61" s="8"/>
      <c r="F61" s="30"/>
      <c r="G61" s="30"/>
    </row>
    <row r="62" spans="1:9" ht="12" customHeight="1">
      <c r="A62" s="18" t="s">
        <v>72</v>
      </c>
      <c r="B62" s="2" t="s">
        <v>180</v>
      </c>
    </row>
    <row r="63" spans="1:9" ht="12" customHeight="1">
      <c r="A63" s="18"/>
      <c r="B63" s="2" t="s">
        <v>169</v>
      </c>
      <c r="C63" s="97" t="s">
        <v>74</v>
      </c>
      <c r="D63" s="98"/>
      <c r="F63" s="97" t="s">
        <v>75</v>
      </c>
      <c r="G63" s="98"/>
    </row>
    <row r="64" spans="1:9" ht="12" customHeight="1">
      <c r="A64" s="18"/>
      <c r="C64" s="9" t="s">
        <v>76</v>
      </c>
      <c r="D64" s="9" t="s">
        <v>77</v>
      </c>
      <c r="F64" s="9" t="s">
        <v>78</v>
      </c>
      <c r="G64" s="9" t="s">
        <v>79</v>
      </c>
    </row>
    <row r="65" spans="1:11" ht="12" customHeight="1">
      <c r="A65" s="18"/>
      <c r="B65" s="15" t="s">
        <v>160</v>
      </c>
      <c r="C65" s="21">
        <v>4090.4769999999999</v>
      </c>
      <c r="D65" s="22">
        <f>C65*C$4</f>
        <v>151347.649</v>
      </c>
      <c r="E65" s="10"/>
      <c r="F65" s="23">
        <v>153.47</v>
      </c>
      <c r="G65" s="27">
        <f>F65*C$4</f>
        <v>5678.39</v>
      </c>
      <c r="J65" s="44"/>
      <c r="K65" s="36"/>
    </row>
    <row r="66" spans="1:11" ht="12" customHeight="1">
      <c r="A66" s="18"/>
      <c r="B66" s="15" t="s">
        <v>161</v>
      </c>
      <c r="C66" s="21">
        <v>4090.4769999999999</v>
      </c>
      <c r="D66" s="22">
        <f>C66*C$5</f>
        <v>159528.603</v>
      </c>
      <c r="E66" s="10"/>
      <c r="F66" s="23">
        <v>153.47</v>
      </c>
      <c r="G66" s="27">
        <f>F66*C$5</f>
        <v>5985.33</v>
      </c>
    </row>
    <row r="67" spans="1:11" ht="12" customHeight="1">
      <c r="A67" s="18"/>
      <c r="B67" s="15" t="s">
        <v>162</v>
      </c>
      <c r="C67" s="21">
        <v>4090.4769999999999</v>
      </c>
      <c r="D67" s="22">
        <f>C67*C$6</f>
        <v>159528.603</v>
      </c>
      <c r="E67" s="10"/>
      <c r="F67" s="23">
        <v>153.47</v>
      </c>
      <c r="G67" s="27">
        <f>F67*C$6</f>
        <v>5985.33</v>
      </c>
    </row>
    <row r="68" spans="1:11" ht="12" customHeight="1">
      <c r="A68" s="18"/>
      <c r="B68" s="15" t="s">
        <v>163</v>
      </c>
      <c r="C68" s="21">
        <v>4090.4769999999999</v>
      </c>
      <c r="D68" s="22">
        <f>C68*C$7</f>
        <v>151347.649</v>
      </c>
      <c r="E68" s="10"/>
      <c r="F68" s="23">
        <v>153.47</v>
      </c>
      <c r="G68" s="27">
        <f>F68*C$7</f>
        <v>5678.39</v>
      </c>
    </row>
    <row r="69" spans="1:11" ht="12" customHeight="1">
      <c r="A69" s="18"/>
      <c r="B69" s="15" t="s">
        <v>54</v>
      </c>
      <c r="C69" s="21">
        <v>4090.4769999999999</v>
      </c>
      <c r="D69" s="22">
        <f>C69*C$8</f>
        <v>163619.07999999999</v>
      </c>
      <c r="E69" s="10"/>
      <c r="F69" s="23">
        <v>153.47</v>
      </c>
      <c r="G69" s="27">
        <f>F69*C$8</f>
        <v>6138.8</v>
      </c>
    </row>
    <row r="70" spans="1:11" ht="12" customHeight="1">
      <c r="A70" s="18"/>
      <c r="B70" s="15" t="s">
        <v>170</v>
      </c>
      <c r="C70" s="21">
        <v>4090.4769999999999</v>
      </c>
      <c r="D70" s="22">
        <f>C70*C$9</f>
        <v>94080.97099999999</v>
      </c>
      <c r="E70" s="10"/>
      <c r="F70" s="23">
        <v>153.47</v>
      </c>
      <c r="G70" s="27">
        <f>F70*C$9</f>
        <v>3529.81</v>
      </c>
    </row>
    <row r="71" spans="1:11" ht="12" customHeight="1">
      <c r="A71" s="18"/>
      <c r="B71" s="15" t="s">
        <v>165</v>
      </c>
      <c r="C71" s="21">
        <v>4090.4769999999999</v>
      </c>
      <c r="D71" s="22">
        <f>C71*C$10</f>
        <v>20452.384999999998</v>
      </c>
      <c r="E71" s="10"/>
      <c r="F71" s="23">
        <v>153.47</v>
      </c>
      <c r="G71" s="27">
        <f>F71*C$10</f>
        <v>767.35</v>
      </c>
    </row>
    <row r="72" spans="1:11" ht="12" customHeight="1">
      <c r="A72" s="18"/>
      <c r="B72" s="15" t="s">
        <v>171</v>
      </c>
      <c r="C72" s="21">
        <v>3000.7779999999998</v>
      </c>
      <c r="D72" s="22">
        <f>C72*C$11</f>
        <v>75019.45</v>
      </c>
      <c r="E72" s="10"/>
      <c r="F72" s="23">
        <v>112.53</v>
      </c>
      <c r="G72" s="27">
        <f>F72*C$11</f>
        <v>2813.25</v>
      </c>
    </row>
    <row r="73" spans="1:11" ht="12" customHeight="1">
      <c r="A73" s="18"/>
      <c r="B73" s="15" t="s">
        <v>167</v>
      </c>
      <c r="C73" s="21">
        <v>3000.7779999999998</v>
      </c>
      <c r="D73" s="22">
        <f>C73*C$12</f>
        <v>15003.89</v>
      </c>
      <c r="E73" s="10"/>
      <c r="F73" s="23">
        <v>112.53</v>
      </c>
      <c r="G73" s="27">
        <f>F73*C$12</f>
        <v>562.65</v>
      </c>
    </row>
    <row r="74" spans="1:11" ht="12" customHeight="1">
      <c r="A74" s="18"/>
      <c r="B74" s="15" t="s">
        <v>19</v>
      </c>
      <c r="C74" s="21">
        <v>2796.3040000000001</v>
      </c>
      <c r="D74" s="22">
        <f>C74*C$13</f>
        <v>151000.416</v>
      </c>
      <c r="E74" s="10"/>
      <c r="F74" s="23">
        <v>104.15</v>
      </c>
      <c r="G74" s="27">
        <f>F74*C$13</f>
        <v>5624.1</v>
      </c>
    </row>
    <row r="75" spans="1:11" ht="12" customHeight="1">
      <c r="A75" s="18"/>
      <c r="B75" s="15" t="s">
        <v>7</v>
      </c>
      <c r="C75" s="21">
        <v>2726.6089999999999</v>
      </c>
      <c r="D75" s="22">
        <f>C75*C$14</f>
        <v>166323.149</v>
      </c>
      <c r="E75" s="10"/>
      <c r="F75" s="23">
        <v>101.55</v>
      </c>
      <c r="G75" s="27">
        <f>F75*C$14</f>
        <v>6194.55</v>
      </c>
    </row>
    <row r="76" spans="1:11" ht="12" customHeight="1">
      <c r="A76" s="18"/>
      <c r="B76" s="16" t="s">
        <v>89</v>
      </c>
      <c r="C76" s="24"/>
      <c r="D76" s="25">
        <f>SUM(D65:D75)</f>
        <v>1307251.845</v>
      </c>
      <c r="E76" s="10"/>
      <c r="F76" s="26"/>
      <c r="G76" s="28">
        <f>SUM(G65:G75)</f>
        <v>48957.950000000004</v>
      </c>
      <c r="I76" s="11"/>
    </row>
    <row r="77" spans="1:11" ht="12" customHeight="1">
      <c r="A77" s="19" t="s">
        <v>90</v>
      </c>
      <c r="B77" s="96" t="s">
        <v>172</v>
      </c>
      <c r="C77" s="96"/>
      <c r="D77" s="96"/>
      <c r="E77" s="96"/>
      <c r="F77" s="96"/>
      <c r="G77" s="96"/>
      <c r="I77" s="2" t="s">
        <v>72</v>
      </c>
    </row>
    <row r="78" spans="1:11" ht="12" customHeight="1">
      <c r="A78" s="19" t="s">
        <v>92</v>
      </c>
      <c r="B78" s="99" t="s">
        <v>181</v>
      </c>
      <c r="C78" s="100"/>
      <c r="D78" s="100"/>
      <c r="E78" s="100"/>
      <c r="F78" s="100"/>
      <c r="G78" s="100"/>
    </row>
    <row r="79" spans="1:11" ht="12" customHeight="1">
      <c r="A79" s="31" t="s">
        <v>94</v>
      </c>
      <c r="B79" s="96" t="s">
        <v>182</v>
      </c>
      <c r="C79" s="96"/>
      <c r="D79" s="96"/>
      <c r="E79" s="96"/>
      <c r="F79" s="96"/>
      <c r="G79" s="96"/>
    </row>
    <row r="80" spans="1:11" ht="27.75" customHeight="1">
      <c r="A80" s="31" t="s">
        <v>96</v>
      </c>
      <c r="B80" s="101" t="s">
        <v>183</v>
      </c>
      <c r="C80" s="102"/>
      <c r="D80" s="102"/>
      <c r="E80" s="102"/>
      <c r="F80" s="102"/>
      <c r="G80" s="102"/>
    </row>
    <row r="81" spans="1:7" ht="105.75" customHeight="1">
      <c r="A81" s="20" t="s">
        <v>97</v>
      </c>
      <c r="B81" s="99" t="s">
        <v>184</v>
      </c>
      <c r="C81" s="100"/>
      <c r="D81" s="100"/>
      <c r="E81" s="100"/>
      <c r="F81" s="100"/>
      <c r="G81" s="100"/>
    </row>
    <row r="83" spans="1:7" ht="12" customHeight="1">
      <c r="A83" s="17" t="s">
        <v>71</v>
      </c>
      <c r="B83" s="7" t="s">
        <v>185</v>
      </c>
      <c r="C83" s="8"/>
      <c r="D83" s="8"/>
      <c r="E83" s="8"/>
      <c r="F83" s="30"/>
      <c r="G83" s="30"/>
    </row>
    <row r="84" spans="1:7" ht="12" customHeight="1">
      <c r="A84" s="18" t="s">
        <v>72</v>
      </c>
      <c r="B84" s="2" t="s">
        <v>186</v>
      </c>
    </row>
    <row r="85" spans="1:7" ht="12" customHeight="1">
      <c r="A85" s="18"/>
      <c r="C85" s="97" t="s">
        <v>74</v>
      </c>
      <c r="D85" s="98"/>
      <c r="F85" s="97" t="s">
        <v>75</v>
      </c>
      <c r="G85" s="98"/>
    </row>
    <row r="86" spans="1:7" ht="12" customHeight="1">
      <c r="A86" s="18"/>
      <c r="C86" s="9" t="s">
        <v>76</v>
      </c>
      <c r="D86" s="9" t="s">
        <v>77</v>
      </c>
      <c r="F86" s="9" t="s">
        <v>78</v>
      </c>
      <c r="G86" s="9" t="s">
        <v>79</v>
      </c>
    </row>
    <row r="87" spans="1:7" ht="12" customHeight="1">
      <c r="A87" s="18"/>
      <c r="B87" s="15" t="s">
        <v>160</v>
      </c>
      <c r="C87" s="21">
        <v>711.59699999999998</v>
      </c>
      <c r="D87" s="22">
        <f>C87*C$4</f>
        <v>26329.089</v>
      </c>
      <c r="E87" s="10"/>
      <c r="F87" s="23">
        <v>17.5</v>
      </c>
      <c r="G87" s="27">
        <f>F87*C$4</f>
        <v>647.5</v>
      </c>
    </row>
    <row r="88" spans="1:7" ht="12" customHeight="1">
      <c r="A88" s="18"/>
      <c r="B88" s="15" t="s">
        <v>161</v>
      </c>
      <c r="C88" s="21">
        <v>711.59699999999998</v>
      </c>
      <c r="D88" s="22">
        <f>C88*C$5</f>
        <v>27752.282999999999</v>
      </c>
      <c r="E88" s="10"/>
      <c r="F88" s="23">
        <v>17.5</v>
      </c>
      <c r="G88" s="27">
        <f>F88*C$5</f>
        <v>682.5</v>
      </c>
    </row>
    <row r="89" spans="1:7" ht="12" customHeight="1">
      <c r="A89" s="18"/>
      <c r="B89" s="15" t="s">
        <v>162</v>
      </c>
      <c r="C89" s="21">
        <v>711.59699999999998</v>
      </c>
      <c r="D89" s="22">
        <f>C89*C$6</f>
        <v>27752.282999999999</v>
      </c>
      <c r="E89" s="10"/>
      <c r="F89" s="23">
        <v>17.5</v>
      </c>
      <c r="G89" s="27">
        <f>F89*C$6</f>
        <v>682.5</v>
      </c>
    </row>
    <row r="90" spans="1:7" ht="12" customHeight="1">
      <c r="A90" s="18"/>
      <c r="B90" s="15" t="s">
        <v>163</v>
      </c>
      <c r="C90" s="21">
        <v>711.59699999999998</v>
      </c>
      <c r="D90" s="22">
        <f>C90*C$7</f>
        <v>26329.089</v>
      </c>
      <c r="E90" s="10"/>
      <c r="F90" s="23">
        <v>17.5</v>
      </c>
      <c r="G90" s="27">
        <f>F90*C$7</f>
        <v>647.5</v>
      </c>
    </row>
    <row r="91" spans="1:7" ht="12" customHeight="1">
      <c r="A91" s="18"/>
      <c r="B91" s="15" t="s">
        <v>54</v>
      </c>
      <c r="C91" s="21">
        <v>711.59699999999998</v>
      </c>
      <c r="D91" s="22">
        <f>C91*C$8</f>
        <v>28463.879999999997</v>
      </c>
      <c r="E91" s="10"/>
      <c r="F91" s="23">
        <v>17.5</v>
      </c>
      <c r="G91" s="27">
        <f>F91*C$8</f>
        <v>700</v>
      </c>
    </row>
    <row r="92" spans="1:7" ht="12" customHeight="1">
      <c r="A92" s="18"/>
      <c r="B92" s="15" t="s">
        <v>170</v>
      </c>
      <c r="C92" s="21">
        <v>711.59699999999998</v>
      </c>
      <c r="D92" s="22">
        <f>C92*C$9</f>
        <v>16366.731</v>
      </c>
      <c r="E92" s="10"/>
      <c r="F92" s="23">
        <v>17.5</v>
      </c>
      <c r="G92" s="27">
        <f>F92*C$9</f>
        <v>402.5</v>
      </c>
    </row>
    <row r="93" spans="1:7" ht="12" customHeight="1">
      <c r="A93" s="18"/>
      <c r="B93" s="15" t="s">
        <v>165</v>
      </c>
      <c r="C93" s="21">
        <v>711.59699999999998</v>
      </c>
      <c r="D93" s="22">
        <f>C93*C$10</f>
        <v>3557.9849999999997</v>
      </c>
      <c r="E93" s="10"/>
      <c r="F93" s="23">
        <v>17.5</v>
      </c>
      <c r="G93" s="27">
        <f>F93*C$10</f>
        <v>87.5</v>
      </c>
    </row>
    <row r="94" spans="1:7" ht="12" customHeight="1">
      <c r="A94" s="18"/>
      <c r="B94" s="15" t="s">
        <v>171</v>
      </c>
      <c r="C94" s="21">
        <v>284.63900000000001</v>
      </c>
      <c r="D94" s="22">
        <f>C94*C$11</f>
        <v>7115.9750000000004</v>
      </c>
      <c r="E94" s="10"/>
      <c r="F94" s="23">
        <v>7</v>
      </c>
      <c r="G94" s="27">
        <f>F94*C$11</f>
        <v>175</v>
      </c>
    </row>
    <row r="95" spans="1:7" ht="12" customHeight="1">
      <c r="A95" s="18"/>
      <c r="B95" s="15" t="s">
        <v>167</v>
      </c>
      <c r="C95" s="21">
        <v>284.63900000000001</v>
      </c>
      <c r="D95" s="22">
        <f>C95*C$12</f>
        <v>1423.1950000000002</v>
      </c>
      <c r="E95" s="10"/>
      <c r="F95" s="23">
        <v>7</v>
      </c>
      <c r="G95" s="27">
        <f>F95*C$12</f>
        <v>35</v>
      </c>
    </row>
    <row r="96" spans="1:7" ht="12" customHeight="1">
      <c r="A96" s="18"/>
      <c r="B96" s="15" t="s">
        <v>19</v>
      </c>
      <c r="C96" s="48"/>
      <c r="D96" s="22">
        <f>C96*C$13</f>
        <v>0</v>
      </c>
      <c r="E96" s="10"/>
      <c r="F96" s="49"/>
      <c r="G96" s="27">
        <f>F96*C$13</f>
        <v>0</v>
      </c>
    </row>
    <row r="97" spans="1:9" ht="12" customHeight="1">
      <c r="A97" s="18"/>
      <c r="B97" s="15" t="s">
        <v>7</v>
      </c>
      <c r="C97" s="48"/>
      <c r="D97" s="22">
        <f>C97*C$14</f>
        <v>0</v>
      </c>
      <c r="E97" s="10"/>
      <c r="F97" s="49"/>
      <c r="G97" s="27">
        <f>F97*C$14</f>
        <v>0</v>
      </c>
    </row>
    <row r="98" spans="1:9" ht="12" customHeight="1">
      <c r="A98" s="18"/>
      <c r="B98" s="16" t="s">
        <v>89</v>
      </c>
      <c r="C98" s="24"/>
      <c r="D98" s="25">
        <f>SUM(D87:D97)</f>
        <v>165090.51</v>
      </c>
      <c r="E98" s="10"/>
      <c r="F98" s="26"/>
      <c r="G98" s="28">
        <f>SUM(G87:G97)</f>
        <v>4060</v>
      </c>
      <c r="I98" s="11"/>
    </row>
    <row r="99" spans="1:9" ht="12" customHeight="1">
      <c r="A99" s="19" t="s">
        <v>90</v>
      </c>
      <c r="B99" s="96" t="s">
        <v>172</v>
      </c>
      <c r="C99" s="96"/>
      <c r="D99" s="96"/>
      <c r="E99" s="96"/>
      <c r="F99" s="96"/>
      <c r="G99" s="96"/>
      <c r="I99" s="2" t="s">
        <v>72</v>
      </c>
    </row>
    <row r="100" spans="1:9" ht="12" customHeight="1">
      <c r="A100" s="19" t="s">
        <v>92</v>
      </c>
      <c r="B100" s="99"/>
      <c r="C100" s="100"/>
      <c r="D100" s="100"/>
      <c r="E100" s="100"/>
      <c r="F100" s="100"/>
      <c r="G100" s="100"/>
    </row>
    <row r="101" spans="1:9" ht="12" customHeight="1">
      <c r="A101" s="31" t="s">
        <v>94</v>
      </c>
      <c r="B101" s="96" t="s">
        <v>187</v>
      </c>
      <c r="C101" s="96"/>
      <c r="D101" s="96"/>
      <c r="E101" s="96"/>
      <c r="F101" s="96"/>
      <c r="G101" s="96"/>
    </row>
    <row r="102" spans="1:9" ht="30.75" customHeight="1">
      <c r="A102" s="31" t="s">
        <v>96</v>
      </c>
      <c r="B102" s="101" t="s">
        <v>131</v>
      </c>
      <c r="C102" s="102"/>
      <c r="D102" s="102"/>
      <c r="E102" s="102"/>
      <c r="F102" s="102"/>
      <c r="G102" s="102"/>
    </row>
    <row r="103" spans="1:9" ht="36" customHeight="1">
      <c r="A103" s="20" t="s">
        <v>97</v>
      </c>
      <c r="B103" s="99" t="s">
        <v>106</v>
      </c>
      <c r="C103" s="100"/>
      <c r="D103" s="100"/>
      <c r="E103" s="100"/>
      <c r="F103" s="100"/>
      <c r="G103" s="100"/>
    </row>
    <row r="104" spans="1:9" ht="12" customHeight="1">
      <c r="A104" s="12"/>
    </row>
    <row r="105" spans="1:9" ht="12" customHeight="1">
      <c r="A105" s="17" t="s">
        <v>71</v>
      </c>
      <c r="B105" s="7" t="s">
        <v>188</v>
      </c>
      <c r="C105" s="8"/>
      <c r="D105" s="8"/>
      <c r="E105" s="8"/>
      <c r="F105" s="30"/>
      <c r="G105" s="30"/>
    </row>
    <row r="106" spans="1:9" ht="12" customHeight="1">
      <c r="A106" s="18" t="s">
        <v>72</v>
      </c>
      <c r="B106" s="2" t="s">
        <v>189</v>
      </c>
    </row>
    <row r="107" spans="1:9" ht="12" customHeight="1">
      <c r="A107" s="18"/>
      <c r="B107" s="2" t="s">
        <v>169</v>
      </c>
      <c r="C107" s="97" t="s">
        <v>74</v>
      </c>
      <c r="D107" s="98"/>
      <c r="F107" s="97" t="s">
        <v>75</v>
      </c>
      <c r="G107" s="98"/>
    </row>
    <row r="108" spans="1:9" ht="12" customHeight="1">
      <c r="A108" s="18"/>
      <c r="C108" s="9" t="s">
        <v>76</v>
      </c>
      <c r="D108" s="9" t="s">
        <v>77</v>
      </c>
      <c r="F108" s="9" t="s">
        <v>78</v>
      </c>
      <c r="G108" s="9" t="s">
        <v>79</v>
      </c>
    </row>
    <row r="109" spans="1:9" ht="12" customHeight="1">
      <c r="A109" s="18"/>
      <c r="B109" s="15" t="s">
        <v>160</v>
      </c>
      <c r="C109" s="21">
        <v>1397.3610000000001</v>
      </c>
      <c r="D109" s="22">
        <f>C109*C$4</f>
        <v>51702.357000000004</v>
      </c>
      <c r="E109" s="10"/>
      <c r="F109" s="23">
        <v>51</v>
      </c>
      <c r="G109" s="27">
        <f>F109*C$4</f>
        <v>1887</v>
      </c>
    </row>
    <row r="110" spans="1:9" ht="12" customHeight="1">
      <c r="A110" s="18"/>
      <c r="B110" s="15" t="s">
        <v>161</v>
      </c>
      <c r="C110" s="21">
        <v>1397.3610000000001</v>
      </c>
      <c r="D110" s="22">
        <f>C110*C$5</f>
        <v>54497.079000000005</v>
      </c>
      <c r="E110" s="10"/>
      <c r="F110" s="23">
        <v>51</v>
      </c>
      <c r="G110" s="27">
        <f>F110*C$5</f>
        <v>1989</v>
      </c>
    </row>
    <row r="111" spans="1:9" ht="12" customHeight="1">
      <c r="A111" s="18"/>
      <c r="B111" s="15" t="s">
        <v>162</v>
      </c>
      <c r="C111" s="21">
        <v>1397.3610000000001</v>
      </c>
      <c r="D111" s="22">
        <f>C111*C$6</f>
        <v>54497.079000000005</v>
      </c>
      <c r="E111" s="10"/>
      <c r="F111" s="23">
        <v>51</v>
      </c>
      <c r="G111" s="27">
        <f>F111*C$6</f>
        <v>1989</v>
      </c>
    </row>
    <row r="112" spans="1:9" ht="12" customHeight="1">
      <c r="A112" s="18"/>
      <c r="B112" s="15" t="s">
        <v>163</v>
      </c>
      <c r="C112" s="21">
        <v>1397.3610000000001</v>
      </c>
      <c r="D112" s="22">
        <f>C112*C$7</f>
        <v>51702.357000000004</v>
      </c>
      <c r="E112" s="10"/>
      <c r="F112" s="23">
        <v>51</v>
      </c>
      <c r="G112" s="27">
        <f>F112*C$7</f>
        <v>1887</v>
      </c>
    </row>
    <row r="113" spans="1:10" ht="12" customHeight="1">
      <c r="A113" s="18"/>
      <c r="B113" s="15" t="s">
        <v>54</v>
      </c>
      <c r="C113" s="21">
        <v>1397.3610000000001</v>
      </c>
      <c r="D113" s="22">
        <f>C113*C$8</f>
        <v>55894.44</v>
      </c>
      <c r="E113" s="10"/>
      <c r="F113" s="23">
        <v>51</v>
      </c>
      <c r="G113" s="27">
        <f>F113*C$8</f>
        <v>2040</v>
      </c>
      <c r="I113" s="44"/>
      <c r="J113" s="11"/>
    </row>
    <row r="114" spans="1:10" ht="12" customHeight="1">
      <c r="A114" s="18"/>
      <c r="B114" s="15" t="s">
        <v>170</v>
      </c>
      <c r="C114" s="21">
        <v>1288.4949999999999</v>
      </c>
      <c r="D114" s="22">
        <f>C114*C$9</f>
        <v>29635.384999999998</v>
      </c>
      <c r="E114" s="10"/>
      <c r="F114" s="23">
        <v>46.92</v>
      </c>
      <c r="G114" s="27">
        <f>F114*C$9</f>
        <v>1079.1600000000001</v>
      </c>
    </row>
    <row r="115" spans="1:10" ht="12" customHeight="1">
      <c r="A115" s="18"/>
      <c r="B115" s="15" t="s">
        <v>165</v>
      </c>
      <c r="C115" s="21">
        <v>1288.4949999999999</v>
      </c>
      <c r="D115" s="22">
        <f>C115*C$10</f>
        <v>6442.4749999999995</v>
      </c>
      <c r="E115" s="10"/>
      <c r="F115" s="23">
        <v>46.92</v>
      </c>
      <c r="G115" s="27">
        <f>F115*C$10</f>
        <v>234.60000000000002</v>
      </c>
    </row>
    <row r="116" spans="1:10" ht="12" customHeight="1">
      <c r="A116" s="18"/>
      <c r="B116" s="15" t="s">
        <v>171</v>
      </c>
      <c r="C116" s="21">
        <v>1096.1690000000001</v>
      </c>
      <c r="D116" s="22">
        <f>C116*C$11</f>
        <v>27404.225000000002</v>
      </c>
      <c r="E116" s="10"/>
      <c r="F116" s="23">
        <v>39.92</v>
      </c>
      <c r="G116" s="27">
        <f>F116*C$11</f>
        <v>998</v>
      </c>
    </row>
    <row r="117" spans="1:10" ht="12" customHeight="1">
      <c r="A117" s="18"/>
      <c r="B117" s="15" t="s">
        <v>167</v>
      </c>
      <c r="C117" s="21">
        <v>1096.1690000000001</v>
      </c>
      <c r="D117" s="22">
        <f>C117*C$12</f>
        <v>5480.8450000000003</v>
      </c>
      <c r="E117" s="10"/>
      <c r="F117" s="23">
        <v>39.92</v>
      </c>
      <c r="G117" s="27">
        <f>F117*C$12</f>
        <v>199.60000000000002</v>
      </c>
    </row>
    <row r="118" spans="1:10" ht="12" customHeight="1">
      <c r="A118" s="18"/>
      <c r="B118" s="15" t="s">
        <v>19</v>
      </c>
      <c r="C118" s="21">
        <v>1192.42</v>
      </c>
      <c r="D118" s="22">
        <f>C118*C$13</f>
        <v>64390.680000000008</v>
      </c>
      <c r="E118" s="10"/>
      <c r="F118" s="23">
        <v>43.42</v>
      </c>
      <c r="G118" s="27">
        <f>F118*C$13</f>
        <v>2344.6800000000003</v>
      </c>
    </row>
    <row r="119" spans="1:10" ht="12" customHeight="1">
      <c r="A119" s="18"/>
      <c r="B119" s="15" t="s">
        <v>7</v>
      </c>
      <c r="C119" s="21">
        <v>1192.42</v>
      </c>
      <c r="D119" s="22">
        <f>C119*C$14</f>
        <v>72737.62000000001</v>
      </c>
      <c r="E119" s="10"/>
      <c r="F119" s="23">
        <v>43.42</v>
      </c>
      <c r="G119" s="27">
        <f>F119*C$14</f>
        <v>2648.62</v>
      </c>
    </row>
    <row r="120" spans="1:10" ht="12" customHeight="1">
      <c r="A120" s="18"/>
      <c r="B120" s="16" t="s">
        <v>89</v>
      </c>
      <c r="C120" s="24"/>
      <c r="D120" s="25">
        <f>SUM(D109:D119)</f>
        <v>474384.54199999996</v>
      </c>
      <c r="E120" s="10"/>
      <c r="F120" s="26"/>
      <c r="G120" s="28">
        <f>SUM(G109:G119)</f>
        <v>17296.66</v>
      </c>
      <c r="I120" s="11"/>
    </row>
    <row r="121" spans="1:10" ht="12" customHeight="1">
      <c r="A121" s="19" t="s">
        <v>90</v>
      </c>
      <c r="B121" s="96" t="s">
        <v>172</v>
      </c>
      <c r="C121" s="96"/>
      <c r="D121" s="96"/>
      <c r="E121" s="96"/>
      <c r="F121" s="96"/>
      <c r="G121" s="96"/>
      <c r="I121" s="2" t="s">
        <v>72</v>
      </c>
    </row>
    <row r="122" spans="1:10" ht="12" customHeight="1">
      <c r="A122" s="19" t="s">
        <v>92</v>
      </c>
      <c r="B122" s="99" t="s">
        <v>190</v>
      </c>
      <c r="C122" s="100"/>
      <c r="D122" s="100"/>
      <c r="E122" s="100"/>
      <c r="F122" s="100"/>
      <c r="G122" s="100"/>
    </row>
    <row r="123" spans="1:10" ht="12" customHeight="1">
      <c r="A123" s="31" t="s">
        <v>94</v>
      </c>
      <c r="B123" s="96" t="s">
        <v>191</v>
      </c>
      <c r="C123" s="96"/>
      <c r="D123" s="96"/>
      <c r="E123" s="96"/>
      <c r="F123" s="96"/>
      <c r="G123" s="96"/>
    </row>
    <row r="124" spans="1:10" ht="34.5" customHeight="1">
      <c r="A124" s="31" t="s">
        <v>96</v>
      </c>
      <c r="B124" s="101" t="s">
        <v>116</v>
      </c>
      <c r="C124" s="102"/>
      <c r="D124" s="102"/>
      <c r="E124" s="102"/>
      <c r="F124" s="102"/>
      <c r="G124" s="102"/>
    </row>
    <row r="125" spans="1:10" ht="27" customHeight="1">
      <c r="A125" s="20" t="s">
        <v>97</v>
      </c>
      <c r="B125" s="121" t="s">
        <v>192</v>
      </c>
      <c r="C125" s="122"/>
      <c r="D125" s="122"/>
      <c r="E125" s="122"/>
      <c r="F125" s="122"/>
      <c r="G125" s="122"/>
    </row>
    <row r="126" spans="1:10" ht="12" customHeight="1">
      <c r="A126" s="82"/>
      <c r="B126" s="86"/>
      <c r="C126" s="87"/>
      <c r="D126" s="87"/>
      <c r="E126" s="87"/>
      <c r="F126" s="87"/>
      <c r="G126" s="87"/>
    </row>
    <row r="127" spans="1:10" ht="12" customHeight="1">
      <c r="A127" s="17" t="s">
        <v>71</v>
      </c>
      <c r="B127" s="7" t="s">
        <v>193</v>
      </c>
      <c r="C127" s="8"/>
      <c r="D127" s="8"/>
      <c r="E127" s="8"/>
      <c r="F127" s="30"/>
      <c r="G127" s="30"/>
    </row>
    <row r="128" spans="1:10" ht="12" customHeight="1">
      <c r="A128" s="18" t="s">
        <v>72</v>
      </c>
      <c r="B128" s="2" t="s">
        <v>194</v>
      </c>
    </row>
    <row r="129" spans="1:7" ht="12" customHeight="1">
      <c r="A129" s="18"/>
      <c r="C129" s="97" t="s">
        <v>74</v>
      </c>
      <c r="D129" s="98"/>
      <c r="F129" s="97" t="s">
        <v>75</v>
      </c>
      <c r="G129" s="98"/>
    </row>
    <row r="130" spans="1:7" ht="12" customHeight="1">
      <c r="A130" s="18"/>
      <c r="C130" s="9" t="s">
        <v>76</v>
      </c>
      <c r="D130" s="9" t="s">
        <v>77</v>
      </c>
      <c r="F130" s="9" t="s">
        <v>78</v>
      </c>
      <c r="G130" s="9" t="s">
        <v>79</v>
      </c>
    </row>
    <row r="131" spans="1:7" ht="12" customHeight="1">
      <c r="A131" s="18"/>
      <c r="B131" s="15" t="s">
        <v>160</v>
      </c>
      <c r="C131" s="21">
        <v>676.78</v>
      </c>
      <c r="D131" s="22">
        <f>C131*C$4</f>
        <v>25040.86</v>
      </c>
      <c r="E131" s="10"/>
      <c r="F131" s="23">
        <v>26.07</v>
      </c>
      <c r="G131" s="27">
        <f>F131*C$4</f>
        <v>964.59</v>
      </c>
    </row>
    <row r="132" spans="1:7" ht="12" customHeight="1">
      <c r="A132" s="18"/>
      <c r="B132" s="15" t="s">
        <v>161</v>
      </c>
      <c r="C132" s="21">
        <v>676.78</v>
      </c>
      <c r="D132" s="22">
        <f>C132*C$5</f>
        <v>26394.42</v>
      </c>
      <c r="E132" s="10"/>
      <c r="F132" s="23">
        <v>26.07</v>
      </c>
      <c r="G132" s="27">
        <f>F132*C$5</f>
        <v>1016.73</v>
      </c>
    </row>
    <row r="133" spans="1:7" ht="12" customHeight="1">
      <c r="A133" s="18"/>
      <c r="B133" s="15" t="s">
        <v>162</v>
      </c>
      <c r="C133" s="21">
        <v>676.78</v>
      </c>
      <c r="D133" s="22">
        <f>C133*C$6</f>
        <v>26394.42</v>
      </c>
      <c r="E133" s="10"/>
      <c r="F133" s="23">
        <v>26.07</v>
      </c>
      <c r="G133" s="27">
        <f>F133*C$6</f>
        <v>1016.73</v>
      </c>
    </row>
    <row r="134" spans="1:7" ht="12" customHeight="1">
      <c r="A134" s="18"/>
      <c r="B134" s="15" t="s">
        <v>163</v>
      </c>
      <c r="C134" s="21">
        <v>676.78</v>
      </c>
      <c r="D134" s="22">
        <f>C134*C$7</f>
        <v>25040.86</v>
      </c>
      <c r="E134" s="10"/>
      <c r="F134" s="23">
        <v>26.07</v>
      </c>
      <c r="G134" s="27">
        <f>F134*C$7</f>
        <v>964.59</v>
      </c>
    </row>
    <row r="135" spans="1:7" ht="12" customHeight="1">
      <c r="A135" s="18"/>
      <c r="B135" s="15" t="s">
        <v>54</v>
      </c>
      <c r="C135" s="21">
        <v>676.78</v>
      </c>
      <c r="D135" s="22">
        <f>C135*C$8</f>
        <v>27071.199999999997</v>
      </c>
      <c r="E135" s="10"/>
      <c r="F135" s="23">
        <v>26.07</v>
      </c>
      <c r="G135" s="27">
        <f>F135*C$8</f>
        <v>1042.8</v>
      </c>
    </row>
    <row r="136" spans="1:7" ht="12" customHeight="1">
      <c r="A136" s="18"/>
      <c r="B136" s="15" t="s">
        <v>170</v>
      </c>
      <c r="C136" s="21">
        <v>676.78</v>
      </c>
      <c r="D136" s="22">
        <f>C136*C$9</f>
        <v>15565.939999999999</v>
      </c>
      <c r="E136" s="10"/>
      <c r="F136" s="23">
        <v>26.07</v>
      </c>
      <c r="G136" s="27">
        <f>F136*C$9</f>
        <v>599.61</v>
      </c>
    </row>
    <row r="137" spans="1:7" ht="12" customHeight="1">
      <c r="A137" s="18"/>
      <c r="B137" s="15" t="s">
        <v>165</v>
      </c>
      <c r="C137" s="21">
        <v>676.78</v>
      </c>
      <c r="D137" s="22">
        <f>C137*C$10</f>
        <v>3383.8999999999996</v>
      </c>
      <c r="E137" s="10"/>
      <c r="F137" s="23">
        <v>26.07</v>
      </c>
      <c r="G137" s="27">
        <f>F137*C$10</f>
        <v>130.35</v>
      </c>
    </row>
    <row r="138" spans="1:7" ht="12" customHeight="1">
      <c r="A138" s="18"/>
      <c r="B138" s="15" t="s">
        <v>171</v>
      </c>
      <c r="C138" s="21">
        <v>537.44299999999998</v>
      </c>
      <c r="D138" s="22">
        <f>C138*C$11</f>
        <v>13436.074999999999</v>
      </c>
      <c r="E138" s="10"/>
      <c r="F138" s="23">
        <v>20.7</v>
      </c>
      <c r="G138" s="27">
        <f>F138*C$11</f>
        <v>517.5</v>
      </c>
    </row>
    <row r="139" spans="1:7" ht="12" customHeight="1">
      <c r="A139" s="18"/>
      <c r="B139" s="15" t="s">
        <v>167</v>
      </c>
      <c r="C139" s="21">
        <v>537.44299999999998</v>
      </c>
      <c r="D139" s="22">
        <f>C139*C$12</f>
        <v>2687.2150000000001</v>
      </c>
      <c r="E139" s="10"/>
      <c r="F139" s="23">
        <v>20.7</v>
      </c>
      <c r="G139" s="27">
        <f>F139*C$12</f>
        <v>103.5</v>
      </c>
    </row>
    <row r="140" spans="1:7" ht="12" customHeight="1">
      <c r="A140" s="18"/>
      <c r="B140" s="15" t="s">
        <v>19</v>
      </c>
      <c r="C140" s="21">
        <v>418.01100000000002</v>
      </c>
      <c r="D140" s="22">
        <f>C140*C$13</f>
        <v>22572.594000000001</v>
      </c>
      <c r="E140" s="10"/>
      <c r="F140" s="23">
        <v>16.100000000000001</v>
      </c>
      <c r="G140" s="27">
        <f>F140*C$13</f>
        <v>869.40000000000009</v>
      </c>
    </row>
    <row r="141" spans="1:7" ht="12" customHeight="1">
      <c r="A141" s="18"/>
      <c r="B141" s="15" t="s">
        <v>7</v>
      </c>
      <c r="C141" s="21">
        <v>378.20100000000002</v>
      </c>
      <c r="D141" s="22">
        <f>C141*C$14</f>
        <v>23070.261000000002</v>
      </c>
      <c r="E141" s="10"/>
      <c r="F141" s="23">
        <v>14.57</v>
      </c>
      <c r="G141" s="27">
        <f>F141*C$14</f>
        <v>888.77</v>
      </c>
    </row>
    <row r="142" spans="1:7" ht="12" customHeight="1">
      <c r="A142" s="18"/>
      <c r="B142" s="16" t="s">
        <v>89</v>
      </c>
      <c r="C142" s="24"/>
      <c r="D142" s="25">
        <f>SUM(D131:D141)</f>
        <v>210657.745</v>
      </c>
      <c r="E142" s="10"/>
      <c r="F142" s="26"/>
      <c r="G142" s="28">
        <f>SUM(G131:G141)</f>
        <v>8114.5700000000015</v>
      </c>
    </row>
    <row r="143" spans="1:7" ht="12" customHeight="1">
      <c r="A143" s="19" t="s">
        <v>90</v>
      </c>
      <c r="B143" s="96" t="s">
        <v>172</v>
      </c>
      <c r="C143" s="96"/>
      <c r="D143" s="96"/>
      <c r="E143" s="96"/>
      <c r="F143" s="96"/>
      <c r="G143" s="96"/>
    </row>
    <row r="144" spans="1:7" ht="12" customHeight="1">
      <c r="A144" s="19" t="s">
        <v>92</v>
      </c>
      <c r="B144" s="99" t="s">
        <v>195</v>
      </c>
      <c r="C144" s="100"/>
      <c r="D144" s="100"/>
      <c r="E144" s="100"/>
      <c r="F144" s="100"/>
      <c r="G144" s="100"/>
    </row>
    <row r="145" spans="1:12" ht="12" customHeight="1">
      <c r="A145" s="31" t="s">
        <v>94</v>
      </c>
      <c r="B145" s="96" t="s">
        <v>196</v>
      </c>
      <c r="C145" s="96"/>
      <c r="D145" s="96"/>
      <c r="E145" s="96"/>
      <c r="F145" s="96"/>
      <c r="G145" s="96"/>
    </row>
    <row r="146" spans="1:12" ht="30" customHeight="1">
      <c r="A146" s="31" t="s">
        <v>96</v>
      </c>
      <c r="B146" s="101" t="s">
        <v>116</v>
      </c>
      <c r="C146" s="102"/>
      <c r="D146" s="102"/>
      <c r="E146" s="102"/>
      <c r="F146" s="102"/>
      <c r="G146" s="102"/>
    </row>
    <row r="147" spans="1:12" ht="29.25" customHeight="1">
      <c r="A147" s="20" t="s">
        <v>97</v>
      </c>
      <c r="B147" s="99" t="s">
        <v>197</v>
      </c>
      <c r="C147" s="119"/>
      <c r="D147" s="119"/>
      <c r="E147" s="119"/>
      <c r="F147" s="119"/>
      <c r="G147" s="119"/>
    </row>
    <row r="148" spans="1:12" ht="12" customHeight="1">
      <c r="A148" s="12"/>
    </row>
    <row r="149" spans="1:12" ht="12" customHeight="1">
      <c r="A149" s="17" t="s">
        <v>71</v>
      </c>
      <c r="B149" s="7" t="s">
        <v>198</v>
      </c>
      <c r="C149" s="8"/>
      <c r="D149" s="8"/>
      <c r="E149" s="8"/>
      <c r="F149" s="30"/>
      <c r="G149" s="30"/>
    </row>
    <row r="150" spans="1:12" ht="12" customHeight="1">
      <c r="A150" s="18" t="s">
        <v>72</v>
      </c>
      <c r="B150" s="2" t="s">
        <v>199</v>
      </c>
    </row>
    <row r="151" spans="1:12" ht="12" customHeight="1">
      <c r="A151" s="18"/>
      <c r="C151" s="97" t="s">
        <v>74</v>
      </c>
      <c r="D151" s="98"/>
      <c r="F151" s="97" t="s">
        <v>75</v>
      </c>
      <c r="G151" s="98"/>
    </row>
    <row r="152" spans="1:12" ht="12" customHeight="1">
      <c r="A152" s="18"/>
      <c r="C152" s="9" t="s">
        <v>76</v>
      </c>
      <c r="D152" s="9" t="s">
        <v>77</v>
      </c>
      <c r="F152" s="9" t="s">
        <v>78</v>
      </c>
      <c r="G152" s="9" t="s">
        <v>79</v>
      </c>
    </row>
    <row r="153" spans="1:12" ht="12" customHeight="1">
      <c r="A153" s="18"/>
      <c r="B153" s="15" t="s">
        <v>160</v>
      </c>
      <c r="C153" s="21">
        <v>947.68399999999997</v>
      </c>
      <c r="D153" s="22">
        <f>C153*C$4</f>
        <v>35064.307999999997</v>
      </c>
      <c r="E153" s="10"/>
      <c r="F153" s="23">
        <v>33.15</v>
      </c>
      <c r="G153" s="27">
        <f>F153*C$4</f>
        <v>1226.55</v>
      </c>
    </row>
    <row r="154" spans="1:12" ht="12" customHeight="1">
      <c r="A154" s="18"/>
      <c r="B154" s="15" t="s">
        <v>161</v>
      </c>
      <c r="C154" s="21">
        <v>947.68399999999997</v>
      </c>
      <c r="D154" s="22">
        <f>C154*C$5</f>
        <v>36959.675999999999</v>
      </c>
      <c r="E154" s="10"/>
      <c r="F154" s="23">
        <v>33.15</v>
      </c>
      <c r="G154" s="27">
        <f>F154*C$5</f>
        <v>1292.8499999999999</v>
      </c>
    </row>
    <row r="155" spans="1:12" ht="12" customHeight="1">
      <c r="A155" s="18"/>
      <c r="B155" s="15" t="s">
        <v>162</v>
      </c>
      <c r="C155" s="21">
        <v>947.68399999999997</v>
      </c>
      <c r="D155" s="22">
        <f>C155*C$6</f>
        <v>36959.675999999999</v>
      </c>
      <c r="E155" s="10"/>
      <c r="F155" s="23">
        <v>33.15</v>
      </c>
      <c r="G155" s="27">
        <f>F155*C$6</f>
        <v>1292.8499999999999</v>
      </c>
    </row>
    <row r="156" spans="1:12" ht="12" customHeight="1">
      <c r="A156" s="18"/>
      <c r="B156" s="15" t="s">
        <v>163</v>
      </c>
      <c r="C156" s="21">
        <v>947.68399999999997</v>
      </c>
      <c r="D156" s="22">
        <f>C156*C$7</f>
        <v>35064.307999999997</v>
      </c>
      <c r="E156" s="10"/>
      <c r="F156" s="23">
        <v>33.15</v>
      </c>
      <c r="G156" s="27">
        <f>F156*C$7</f>
        <v>1226.55</v>
      </c>
      <c r="J156" s="71"/>
      <c r="K156" s="71"/>
      <c r="L156" s="71"/>
    </row>
    <row r="157" spans="1:12" ht="12" customHeight="1">
      <c r="A157" s="18"/>
      <c r="B157" s="15" t="s">
        <v>54</v>
      </c>
      <c r="C157" s="21">
        <v>947.68399999999997</v>
      </c>
      <c r="D157" s="22">
        <f>C157*C$8</f>
        <v>37907.360000000001</v>
      </c>
      <c r="E157" s="10"/>
      <c r="F157" s="23">
        <v>33.15</v>
      </c>
      <c r="G157" s="27">
        <f>F157*C$8</f>
        <v>1326</v>
      </c>
      <c r="J157" s="71"/>
      <c r="K157" s="71"/>
      <c r="L157" s="71"/>
    </row>
    <row r="158" spans="1:12" ht="12" customHeight="1">
      <c r="A158" s="18"/>
      <c r="B158" s="15" t="s">
        <v>170</v>
      </c>
      <c r="C158" s="21">
        <v>947.68399999999997</v>
      </c>
      <c r="D158" s="22">
        <f>C158*C$9</f>
        <v>21796.732</v>
      </c>
      <c r="E158" s="10"/>
      <c r="F158" s="23">
        <v>33.15</v>
      </c>
      <c r="G158" s="27">
        <f>F158*C$9</f>
        <v>762.44999999999993</v>
      </c>
    </row>
    <row r="159" spans="1:12" ht="12" customHeight="1">
      <c r="A159" s="18"/>
      <c r="B159" s="15" t="s">
        <v>165</v>
      </c>
      <c r="C159" s="21">
        <v>947.68399999999997</v>
      </c>
      <c r="D159" s="22">
        <f>C159*C$10</f>
        <v>4738.42</v>
      </c>
      <c r="E159" s="10"/>
      <c r="F159" s="23">
        <v>33.15</v>
      </c>
      <c r="G159" s="27">
        <f>F159*C$10</f>
        <v>165.75</v>
      </c>
    </row>
    <row r="160" spans="1:12" ht="12" customHeight="1">
      <c r="A160" s="18"/>
      <c r="B160" s="15" t="s">
        <v>171</v>
      </c>
      <c r="C160" s="21">
        <v>947.68399999999997</v>
      </c>
      <c r="D160" s="22">
        <f>C160*C$11</f>
        <v>23692.1</v>
      </c>
      <c r="E160" s="10"/>
      <c r="F160" s="23">
        <v>33.15</v>
      </c>
      <c r="G160" s="27">
        <f>F160*C$11</f>
        <v>828.75</v>
      </c>
    </row>
    <row r="161" spans="1:9" ht="12" customHeight="1">
      <c r="A161" s="18"/>
      <c r="B161" s="15" t="s">
        <v>167</v>
      </c>
      <c r="C161" s="21">
        <v>947.68399999999997</v>
      </c>
      <c r="D161" s="22">
        <f>C161*C$12</f>
        <v>4738.42</v>
      </c>
      <c r="E161" s="10"/>
      <c r="F161" s="23">
        <v>33.15</v>
      </c>
      <c r="G161" s="27">
        <f>F161*C$12</f>
        <v>165.75</v>
      </c>
    </row>
    <row r="162" spans="1:9" ht="12" customHeight="1">
      <c r="A162" s="18"/>
      <c r="B162" s="15" t="s">
        <v>19</v>
      </c>
      <c r="C162" s="21">
        <v>911.28099999999995</v>
      </c>
      <c r="D162" s="22">
        <f>C162*C$13</f>
        <v>49209.173999999999</v>
      </c>
      <c r="E162" s="10"/>
      <c r="F162" s="23">
        <v>31.87</v>
      </c>
      <c r="G162" s="27">
        <f>F162*C$13</f>
        <v>1720.98</v>
      </c>
    </row>
    <row r="163" spans="1:9" ht="12" customHeight="1">
      <c r="A163" s="18"/>
      <c r="B163" s="15" t="s">
        <v>7</v>
      </c>
      <c r="C163" s="21">
        <v>911.28099999999995</v>
      </c>
      <c r="D163" s="22">
        <f>C163*C$14</f>
        <v>55588.140999999996</v>
      </c>
      <c r="E163" s="10"/>
      <c r="F163" s="23">
        <v>31.87</v>
      </c>
      <c r="G163" s="27">
        <f>F163*C$14</f>
        <v>1944.0700000000002</v>
      </c>
    </row>
    <row r="164" spans="1:9" ht="12" customHeight="1">
      <c r="A164" s="18"/>
      <c r="B164" s="16" t="s">
        <v>89</v>
      </c>
      <c r="C164" s="24"/>
      <c r="D164" s="25">
        <f>SUM(D153:D163)</f>
        <v>341718.315</v>
      </c>
      <c r="E164" s="10"/>
      <c r="F164" s="26"/>
      <c r="G164" s="28">
        <f>SUM(G153:G163)</f>
        <v>11952.55</v>
      </c>
      <c r="I164" s="11"/>
    </row>
    <row r="165" spans="1:9" ht="12" customHeight="1">
      <c r="A165" s="19" t="s">
        <v>90</v>
      </c>
      <c r="B165" s="96" t="s">
        <v>172</v>
      </c>
      <c r="C165" s="96"/>
      <c r="D165" s="96"/>
      <c r="E165" s="96"/>
      <c r="F165" s="96"/>
      <c r="G165" s="96"/>
      <c r="I165" s="2" t="s">
        <v>72</v>
      </c>
    </row>
    <row r="166" spans="1:9" s="45" customFormat="1" ht="12" customHeight="1">
      <c r="A166" s="19" t="s">
        <v>92</v>
      </c>
      <c r="B166" s="99" t="s">
        <v>200</v>
      </c>
      <c r="C166" s="100"/>
      <c r="D166" s="100"/>
      <c r="E166" s="100"/>
      <c r="F166" s="100"/>
      <c r="G166" s="100"/>
    </row>
    <row r="167" spans="1:9" ht="12" customHeight="1">
      <c r="A167" s="31" t="s">
        <v>94</v>
      </c>
      <c r="B167" s="96" t="s">
        <v>201</v>
      </c>
      <c r="C167" s="96"/>
      <c r="D167" s="96"/>
      <c r="E167" s="96"/>
      <c r="F167" s="96"/>
      <c r="G167" s="96"/>
    </row>
    <row r="168" spans="1:9" ht="33" customHeight="1">
      <c r="A168" s="31" t="s">
        <v>96</v>
      </c>
      <c r="B168" s="101" t="s">
        <v>116</v>
      </c>
      <c r="C168" s="102"/>
      <c r="D168" s="102"/>
      <c r="E168" s="102"/>
      <c r="F168" s="102"/>
      <c r="G168" s="102"/>
    </row>
    <row r="169" spans="1:9" ht="34.5" customHeight="1">
      <c r="A169" s="20" t="s">
        <v>97</v>
      </c>
      <c r="B169" s="99" t="s">
        <v>117</v>
      </c>
      <c r="C169" s="100"/>
      <c r="D169" s="100"/>
      <c r="E169" s="100"/>
      <c r="F169" s="100"/>
      <c r="G169" s="100"/>
    </row>
    <row r="170" spans="1:9" ht="12" customHeight="1">
      <c r="A170" s="13"/>
    </row>
    <row r="171" spans="1:9" ht="12" customHeight="1">
      <c r="A171" s="17" t="s">
        <v>71</v>
      </c>
      <c r="B171" s="7" t="s">
        <v>202</v>
      </c>
      <c r="C171" s="8"/>
      <c r="D171" s="8"/>
      <c r="E171" s="8"/>
      <c r="F171" s="30"/>
      <c r="G171" s="30"/>
    </row>
    <row r="172" spans="1:9" ht="12" customHeight="1">
      <c r="A172" s="18" t="s">
        <v>72</v>
      </c>
      <c r="B172" s="2" t="s">
        <v>203</v>
      </c>
    </row>
    <row r="173" spans="1:9" ht="12" customHeight="1">
      <c r="A173" s="18"/>
      <c r="C173" s="97" t="s">
        <v>74</v>
      </c>
      <c r="D173" s="98"/>
      <c r="F173" s="97" t="s">
        <v>75</v>
      </c>
      <c r="G173" s="98"/>
    </row>
    <row r="174" spans="1:9" ht="12" customHeight="1">
      <c r="A174" s="18"/>
      <c r="C174" s="9" t="s">
        <v>76</v>
      </c>
      <c r="D174" s="9" t="s">
        <v>77</v>
      </c>
      <c r="F174" s="9" t="s">
        <v>78</v>
      </c>
      <c r="G174" s="9" t="s">
        <v>79</v>
      </c>
    </row>
    <row r="175" spans="1:9" ht="12" customHeight="1">
      <c r="A175" s="18"/>
      <c r="B175" s="15" t="s">
        <v>160</v>
      </c>
      <c r="C175" s="21">
        <v>499.24400000000003</v>
      </c>
      <c r="D175" s="22">
        <f>C175*C$4</f>
        <v>18472.028000000002</v>
      </c>
      <c r="E175" s="10"/>
      <c r="F175" s="23">
        <v>20</v>
      </c>
      <c r="G175" s="27">
        <f>F175*C$4</f>
        <v>740</v>
      </c>
    </row>
    <row r="176" spans="1:9" ht="12" customHeight="1">
      <c r="A176" s="18"/>
      <c r="B176" s="15" t="s">
        <v>161</v>
      </c>
      <c r="C176" s="21">
        <v>499.24400000000003</v>
      </c>
      <c r="D176" s="22">
        <f>C176*C$5</f>
        <v>19470.516</v>
      </c>
      <c r="E176" s="10"/>
      <c r="F176" s="23">
        <v>20</v>
      </c>
      <c r="G176" s="27">
        <f>F176*C$5</f>
        <v>780</v>
      </c>
    </row>
    <row r="177" spans="1:9" ht="12" customHeight="1">
      <c r="A177" s="18"/>
      <c r="B177" s="15" t="s">
        <v>162</v>
      </c>
      <c r="C177" s="21">
        <v>499.24400000000003</v>
      </c>
      <c r="D177" s="22">
        <f>C177*C$6</f>
        <v>19470.516</v>
      </c>
      <c r="E177" s="10"/>
      <c r="F177" s="23">
        <v>20</v>
      </c>
      <c r="G177" s="27">
        <f>F177*C$6</f>
        <v>780</v>
      </c>
    </row>
    <row r="178" spans="1:9" ht="12" customHeight="1">
      <c r="A178" s="18"/>
      <c r="B178" s="15" t="s">
        <v>163</v>
      </c>
      <c r="C178" s="21">
        <v>499.24400000000003</v>
      </c>
      <c r="D178" s="22">
        <f>C178*C$7</f>
        <v>18472.028000000002</v>
      </c>
      <c r="E178" s="10"/>
      <c r="F178" s="23">
        <v>20</v>
      </c>
      <c r="G178" s="27">
        <f>F178*C$7</f>
        <v>740</v>
      </c>
    </row>
    <row r="179" spans="1:9" ht="12" customHeight="1">
      <c r="A179" s="18"/>
      <c r="B179" s="15" t="s">
        <v>54</v>
      </c>
      <c r="C179" s="21">
        <v>499.24400000000003</v>
      </c>
      <c r="D179" s="22">
        <f>C179*C$8</f>
        <v>19969.760000000002</v>
      </c>
      <c r="E179" s="10"/>
      <c r="F179" s="23">
        <v>20</v>
      </c>
      <c r="G179" s="27">
        <f>F179*C$8</f>
        <v>800</v>
      </c>
    </row>
    <row r="180" spans="1:9" ht="12" customHeight="1">
      <c r="A180" s="18"/>
      <c r="B180" s="15" t="s">
        <v>170</v>
      </c>
      <c r="C180" s="21">
        <v>499.24400000000003</v>
      </c>
      <c r="D180" s="22">
        <f>C180*C$9</f>
        <v>11482.612000000001</v>
      </c>
      <c r="E180" s="10"/>
      <c r="F180" s="23">
        <v>20</v>
      </c>
      <c r="G180" s="27">
        <f>F180*C$9</f>
        <v>460</v>
      </c>
    </row>
    <row r="181" spans="1:9" ht="12" customHeight="1">
      <c r="A181" s="18"/>
      <c r="B181" s="15" t="s">
        <v>165</v>
      </c>
      <c r="C181" s="21">
        <v>499.24400000000003</v>
      </c>
      <c r="D181" s="22">
        <f>C181*C$10</f>
        <v>2496.2200000000003</v>
      </c>
      <c r="E181" s="10"/>
      <c r="F181" s="23">
        <v>20</v>
      </c>
      <c r="G181" s="27">
        <f>F181*C$10</f>
        <v>100</v>
      </c>
    </row>
    <row r="182" spans="1:9" ht="12" customHeight="1">
      <c r="A182" s="18"/>
      <c r="B182" s="15" t="s">
        <v>171</v>
      </c>
      <c r="C182" s="21">
        <v>499.24400000000003</v>
      </c>
      <c r="D182" s="22">
        <f>C182*C$11</f>
        <v>12481.1</v>
      </c>
      <c r="E182" s="10"/>
      <c r="F182" s="23">
        <v>20</v>
      </c>
      <c r="G182" s="27">
        <f>F182*C$11</f>
        <v>500</v>
      </c>
    </row>
    <row r="183" spans="1:9" ht="12" customHeight="1">
      <c r="A183" s="18"/>
      <c r="B183" s="15" t="s">
        <v>167</v>
      </c>
      <c r="C183" s="21">
        <v>499.24400000000003</v>
      </c>
      <c r="D183" s="22">
        <f>C183*C$12</f>
        <v>2496.2200000000003</v>
      </c>
      <c r="E183" s="10"/>
      <c r="F183" s="23">
        <v>20</v>
      </c>
      <c r="G183" s="27">
        <f>F183*C$12</f>
        <v>100</v>
      </c>
    </row>
    <row r="184" spans="1:9" ht="12" customHeight="1">
      <c r="A184" s="18"/>
      <c r="B184" s="15" t="s">
        <v>19</v>
      </c>
      <c r="C184" s="21">
        <v>399.29399999999998</v>
      </c>
      <c r="D184" s="22">
        <f>C184*C$13</f>
        <v>21561.876</v>
      </c>
      <c r="E184" s="10"/>
      <c r="F184" s="23">
        <v>16</v>
      </c>
      <c r="G184" s="27">
        <f>F184*C$13</f>
        <v>864</v>
      </c>
    </row>
    <row r="185" spans="1:9" ht="12" customHeight="1">
      <c r="A185" s="18"/>
      <c r="B185" s="15" t="s">
        <v>7</v>
      </c>
      <c r="C185" s="21">
        <v>372.67399999999998</v>
      </c>
      <c r="D185" s="22">
        <f>C185*C$14</f>
        <v>22733.113999999998</v>
      </c>
      <c r="E185" s="10"/>
      <c r="F185" s="23">
        <v>14.93</v>
      </c>
      <c r="G185" s="27">
        <f>F185*C$14</f>
        <v>910.73</v>
      </c>
    </row>
    <row r="186" spans="1:9" ht="12" customHeight="1">
      <c r="A186" s="18"/>
      <c r="B186" s="16" t="s">
        <v>89</v>
      </c>
      <c r="C186" s="24"/>
      <c r="D186" s="25">
        <f>SUM(D175:D185)</f>
        <v>169105.99</v>
      </c>
      <c r="E186" s="10"/>
      <c r="F186" s="26"/>
      <c r="G186" s="28">
        <f>SUM(G175:G185)</f>
        <v>6774.73</v>
      </c>
      <c r="I186" s="11"/>
    </row>
    <row r="187" spans="1:9" ht="12" customHeight="1">
      <c r="A187" s="19" t="s">
        <v>90</v>
      </c>
      <c r="B187" s="96" t="s">
        <v>172</v>
      </c>
      <c r="C187" s="96"/>
      <c r="D187" s="96"/>
      <c r="E187" s="96"/>
      <c r="F187" s="96"/>
      <c r="G187" s="96"/>
      <c r="I187" s="2" t="s">
        <v>72</v>
      </c>
    </row>
    <row r="188" spans="1:9" s="45" customFormat="1" ht="12" customHeight="1">
      <c r="A188" s="19" t="s">
        <v>92</v>
      </c>
      <c r="B188" s="99"/>
      <c r="C188" s="100"/>
      <c r="D188" s="100"/>
      <c r="E188" s="100"/>
      <c r="F188" s="100"/>
      <c r="G188" s="100"/>
    </row>
    <row r="189" spans="1:9" ht="12" customHeight="1">
      <c r="A189" s="31" t="s">
        <v>94</v>
      </c>
      <c r="B189" s="96" t="s">
        <v>201</v>
      </c>
      <c r="C189" s="96"/>
      <c r="D189" s="96"/>
      <c r="E189" s="96"/>
      <c r="F189" s="96"/>
      <c r="G189" s="96"/>
    </row>
    <row r="190" spans="1:9" ht="25.5">
      <c r="A190" s="31" t="s">
        <v>96</v>
      </c>
      <c r="B190" s="101" t="s">
        <v>116</v>
      </c>
      <c r="C190" s="102"/>
      <c r="D190" s="102"/>
      <c r="E190" s="102"/>
      <c r="F190" s="102"/>
      <c r="G190" s="102"/>
    </row>
    <row r="191" spans="1:9" ht="28.5" customHeight="1">
      <c r="A191" s="20" t="s">
        <v>97</v>
      </c>
      <c r="B191" s="99" t="s">
        <v>117</v>
      </c>
      <c r="C191" s="100"/>
      <c r="D191" s="100"/>
      <c r="E191" s="100"/>
      <c r="F191" s="100"/>
      <c r="G191" s="100"/>
    </row>
    <row r="192" spans="1:9" ht="12" customHeight="1">
      <c r="A192" s="82"/>
      <c r="B192" s="83"/>
      <c r="C192" s="84"/>
      <c r="D192" s="84"/>
      <c r="E192" s="84"/>
      <c r="F192" s="84"/>
      <c r="G192" s="84"/>
    </row>
    <row r="193" spans="1:11" ht="12" customHeight="1">
      <c r="A193" s="17" t="s">
        <v>71</v>
      </c>
      <c r="B193" s="7">
        <v>220</v>
      </c>
      <c r="C193" s="8"/>
      <c r="D193" s="8"/>
      <c r="E193" s="8"/>
      <c r="F193" s="30"/>
      <c r="G193" s="30"/>
    </row>
    <row r="194" spans="1:11" ht="12" customHeight="1">
      <c r="A194" s="18" t="s">
        <v>72</v>
      </c>
      <c r="B194" s="2" t="s">
        <v>204</v>
      </c>
    </row>
    <row r="195" spans="1:11" ht="12" customHeight="1">
      <c r="A195" s="18"/>
      <c r="C195" s="42" t="s">
        <v>74</v>
      </c>
      <c r="D195" s="43"/>
      <c r="F195" s="42" t="s">
        <v>75</v>
      </c>
      <c r="G195" s="43"/>
    </row>
    <row r="196" spans="1:11" ht="12" customHeight="1">
      <c r="A196" s="18"/>
      <c r="C196" s="9" t="s">
        <v>76</v>
      </c>
      <c r="D196" s="9" t="s">
        <v>77</v>
      </c>
      <c r="F196" s="9" t="s">
        <v>78</v>
      </c>
      <c r="G196" s="9" t="s">
        <v>79</v>
      </c>
    </row>
    <row r="197" spans="1:11" ht="12" customHeight="1">
      <c r="A197" s="18"/>
      <c r="B197" s="15" t="s">
        <v>160</v>
      </c>
      <c r="C197" s="21">
        <v>586.03200000000004</v>
      </c>
      <c r="D197" s="22">
        <f>C197*C4</f>
        <v>21683.184000000001</v>
      </c>
      <c r="E197" s="10"/>
      <c r="F197" s="23">
        <v>23.63</v>
      </c>
      <c r="G197" s="27">
        <f>F197*C4</f>
        <v>874.31</v>
      </c>
    </row>
    <row r="198" spans="1:11" ht="12" customHeight="1">
      <c r="A198" s="18"/>
      <c r="B198" s="15" t="s">
        <v>161</v>
      </c>
      <c r="C198" s="21">
        <v>586.03200000000004</v>
      </c>
      <c r="D198" s="22">
        <f>C198*C5</f>
        <v>22855.248000000003</v>
      </c>
      <c r="E198" s="10"/>
      <c r="F198" s="23">
        <v>23.63</v>
      </c>
      <c r="G198" s="27">
        <f t="shared" ref="G198:G207" si="0">F198*C5</f>
        <v>921.56999999999994</v>
      </c>
      <c r="J198" s="44"/>
      <c r="K198" s="36"/>
    </row>
    <row r="199" spans="1:11" ht="12" customHeight="1">
      <c r="A199" s="18"/>
      <c r="B199" s="15" t="s">
        <v>162</v>
      </c>
      <c r="C199" s="21">
        <v>586.03200000000004</v>
      </c>
      <c r="D199" s="22">
        <f>C199*C6</f>
        <v>22855.248000000003</v>
      </c>
      <c r="E199" s="10"/>
      <c r="F199" s="23">
        <v>23.63</v>
      </c>
      <c r="G199" s="27">
        <f t="shared" si="0"/>
        <v>921.56999999999994</v>
      </c>
    </row>
    <row r="200" spans="1:11" ht="12" customHeight="1">
      <c r="A200" s="18"/>
      <c r="B200" s="15" t="s">
        <v>163</v>
      </c>
      <c r="C200" s="21">
        <v>586.03200000000004</v>
      </c>
      <c r="D200" s="22">
        <f t="shared" ref="D200:D207" si="1">C200*C7</f>
        <v>21683.184000000001</v>
      </c>
      <c r="E200" s="10"/>
      <c r="F200" s="23">
        <v>23.63</v>
      </c>
      <c r="G200" s="27">
        <f t="shared" si="0"/>
        <v>874.31</v>
      </c>
    </row>
    <row r="201" spans="1:11" ht="12" customHeight="1">
      <c r="A201" s="18"/>
      <c r="B201" s="15" t="s">
        <v>54</v>
      </c>
      <c r="C201" s="21">
        <v>586.03200000000004</v>
      </c>
      <c r="D201" s="22">
        <f t="shared" si="1"/>
        <v>23441.280000000002</v>
      </c>
      <c r="E201" s="10"/>
      <c r="F201" s="23">
        <v>23.63</v>
      </c>
      <c r="G201" s="27">
        <f t="shared" si="0"/>
        <v>945.19999999999993</v>
      </c>
    </row>
    <row r="202" spans="1:11" ht="12" customHeight="1">
      <c r="A202" s="18"/>
      <c r="B202" s="15" t="s">
        <v>170</v>
      </c>
      <c r="C202" s="21">
        <v>578.78399999999999</v>
      </c>
      <c r="D202" s="22">
        <f t="shared" si="1"/>
        <v>13312.031999999999</v>
      </c>
      <c r="E202" s="10"/>
      <c r="F202" s="23">
        <v>23.332999999999998</v>
      </c>
      <c r="G202" s="27">
        <f t="shared" si="0"/>
        <v>536.65899999999999</v>
      </c>
    </row>
    <row r="203" spans="1:11" ht="12" customHeight="1">
      <c r="A203" s="18"/>
      <c r="B203" s="15" t="s">
        <v>165</v>
      </c>
      <c r="C203" s="21">
        <v>578.03200000000004</v>
      </c>
      <c r="D203" s="22">
        <f t="shared" si="1"/>
        <v>2890.1600000000003</v>
      </c>
      <c r="E203" s="10"/>
      <c r="F203" s="23">
        <v>23.332999999999998</v>
      </c>
      <c r="G203" s="27">
        <f t="shared" si="0"/>
        <v>116.66499999999999</v>
      </c>
    </row>
    <row r="204" spans="1:11" ht="12" customHeight="1">
      <c r="A204" s="18"/>
      <c r="B204" s="15" t="s">
        <v>171</v>
      </c>
      <c r="C204" s="21">
        <v>578.78399999999999</v>
      </c>
      <c r="D204" s="22">
        <f t="shared" si="1"/>
        <v>14469.6</v>
      </c>
      <c r="E204" s="10"/>
      <c r="F204" s="23">
        <v>23.332999999999998</v>
      </c>
      <c r="G204" s="27">
        <f t="shared" si="0"/>
        <v>583.32499999999993</v>
      </c>
    </row>
    <row r="205" spans="1:11" ht="12" customHeight="1">
      <c r="A205" s="18"/>
      <c r="B205" s="15" t="s">
        <v>167</v>
      </c>
      <c r="C205" s="21">
        <v>578.78399999999999</v>
      </c>
      <c r="D205" s="22">
        <f t="shared" si="1"/>
        <v>2893.92</v>
      </c>
      <c r="E205" s="10"/>
      <c r="F205" s="23">
        <v>23.332999999999998</v>
      </c>
      <c r="G205" s="27">
        <f t="shared" si="0"/>
        <v>116.66499999999999</v>
      </c>
    </row>
    <row r="206" spans="1:11" ht="12" customHeight="1">
      <c r="A206" s="18"/>
      <c r="B206" s="15" t="s">
        <v>19</v>
      </c>
      <c r="C206" s="21">
        <v>629.44100000000003</v>
      </c>
      <c r="D206" s="22">
        <f t="shared" si="1"/>
        <v>33989.813999999998</v>
      </c>
      <c r="E206" s="10"/>
      <c r="F206" s="23">
        <v>25.38</v>
      </c>
      <c r="G206" s="27">
        <f t="shared" si="0"/>
        <v>1370.52</v>
      </c>
    </row>
    <row r="207" spans="1:11" ht="12" customHeight="1">
      <c r="A207" s="18"/>
      <c r="B207" s="15" t="s">
        <v>7</v>
      </c>
      <c r="C207" s="21">
        <v>578.81100000000004</v>
      </c>
      <c r="D207" s="22">
        <f t="shared" si="1"/>
        <v>35307.471000000005</v>
      </c>
      <c r="E207" s="10"/>
      <c r="F207" s="23">
        <v>23.35</v>
      </c>
      <c r="G207" s="27">
        <f t="shared" si="0"/>
        <v>1424.3500000000001</v>
      </c>
    </row>
    <row r="208" spans="1:11" ht="12" customHeight="1">
      <c r="A208" s="18"/>
      <c r="B208" s="16" t="s">
        <v>89</v>
      </c>
      <c r="C208" s="24"/>
      <c r="D208" s="25">
        <f>SUM(D197:D207)</f>
        <v>215381.14100000006</v>
      </c>
      <c r="E208" s="10"/>
      <c r="F208" s="26"/>
      <c r="G208" s="28">
        <f>SUM(G197:G207)</f>
        <v>8685.1440000000002</v>
      </c>
    </row>
    <row r="209" spans="1:7" ht="12" customHeight="1">
      <c r="A209" s="19" t="s">
        <v>90</v>
      </c>
      <c r="B209" s="96" t="s">
        <v>130</v>
      </c>
      <c r="C209" s="96"/>
      <c r="D209" s="96"/>
      <c r="E209" s="96"/>
      <c r="F209" s="96"/>
      <c r="G209" s="96"/>
    </row>
    <row r="210" spans="1:7" ht="12" customHeight="1">
      <c r="A210" s="19" t="s">
        <v>92</v>
      </c>
      <c r="B210" s="96" t="s">
        <v>205</v>
      </c>
      <c r="C210" s="96"/>
      <c r="D210" s="96"/>
      <c r="E210" s="96"/>
      <c r="F210" s="96"/>
      <c r="G210" s="96"/>
    </row>
    <row r="211" spans="1:7" ht="12" customHeight="1">
      <c r="A211" s="31" t="s">
        <v>94</v>
      </c>
      <c r="B211" s="96" t="s">
        <v>206</v>
      </c>
      <c r="C211" s="96"/>
      <c r="D211" s="96"/>
      <c r="E211" s="96"/>
      <c r="F211" s="96"/>
      <c r="G211" s="96"/>
    </row>
    <row r="212" spans="1:7" ht="34.5" customHeight="1">
      <c r="A212" s="31" t="s">
        <v>96</v>
      </c>
      <c r="B212" s="104" t="s">
        <v>143</v>
      </c>
      <c r="C212" s="104"/>
      <c r="D212" s="104"/>
      <c r="E212" s="104"/>
      <c r="F212" s="104"/>
      <c r="G212" s="104"/>
    </row>
    <row r="213" spans="1:7" ht="12" customHeight="1">
      <c r="A213" s="20" t="s">
        <v>97</v>
      </c>
      <c r="B213" s="120" t="s">
        <v>207</v>
      </c>
      <c r="C213" s="120"/>
      <c r="D213" s="120"/>
      <c r="E213" s="120"/>
      <c r="F213" s="120"/>
      <c r="G213" s="120"/>
    </row>
    <row r="214" spans="1:7" ht="12" customHeight="1">
      <c r="A214" s="82"/>
      <c r="B214" s="83"/>
      <c r="C214" s="84"/>
      <c r="D214" s="84"/>
      <c r="E214" s="84"/>
      <c r="F214" s="84"/>
      <c r="G214" s="84"/>
    </row>
    <row r="215" spans="1:7" ht="12" customHeight="1">
      <c r="A215" s="13"/>
    </row>
    <row r="216" spans="1:7" ht="12" customHeight="1">
      <c r="A216" s="17" t="s">
        <v>71</v>
      </c>
      <c r="B216" s="7">
        <v>240</v>
      </c>
      <c r="C216" s="8"/>
      <c r="D216" s="8"/>
      <c r="E216" s="8"/>
      <c r="F216" s="30"/>
      <c r="G216" s="30"/>
    </row>
    <row r="217" spans="1:7" ht="12" customHeight="1">
      <c r="A217" s="18" t="s">
        <v>72</v>
      </c>
      <c r="B217" s="2" t="s">
        <v>208</v>
      </c>
    </row>
    <row r="218" spans="1:7" ht="12" customHeight="1">
      <c r="A218" s="18"/>
      <c r="C218" s="97" t="s">
        <v>74</v>
      </c>
      <c r="D218" s="98"/>
      <c r="F218" s="97" t="s">
        <v>75</v>
      </c>
      <c r="G218" s="98"/>
    </row>
    <row r="219" spans="1:7" ht="12" customHeight="1">
      <c r="A219" s="18"/>
      <c r="C219" s="9" t="s">
        <v>76</v>
      </c>
      <c r="D219" s="9" t="s">
        <v>77</v>
      </c>
      <c r="F219" s="9" t="s">
        <v>78</v>
      </c>
      <c r="G219" s="9" t="s">
        <v>79</v>
      </c>
    </row>
    <row r="220" spans="1:7" ht="12" customHeight="1">
      <c r="A220" s="18"/>
      <c r="B220" s="15" t="s">
        <v>160</v>
      </c>
      <c r="C220" s="21">
        <v>1094.462</v>
      </c>
      <c r="D220" s="22">
        <f>C220*C$4</f>
        <v>40495.093999999997</v>
      </c>
      <c r="E220" s="10"/>
      <c r="F220" s="23">
        <v>40.17</v>
      </c>
      <c r="G220" s="27">
        <f>F220*C$4</f>
        <v>1486.29</v>
      </c>
    </row>
    <row r="221" spans="1:7" ht="12" customHeight="1">
      <c r="A221" s="18"/>
      <c r="B221" s="15" t="s">
        <v>161</v>
      </c>
      <c r="C221" s="21">
        <v>1094.462</v>
      </c>
      <c r="D221" s="22">
        <f>C221*C$5</f>
        <v>42684.017999999996</v>
      </c>
      <c r="E221" s="10"/>
      <c r="F221" s="23">
        <v>40.17</v>
      </c>
      <c r="G221" s="27">
        <f>F221*C$5</f>
        <v>1566.63</v>
      </c>
    </row>
    <row r="222" spans="1:7" ht="12" customHeight="1">
      <c r="A222" s="18"/>
      <c r="B222" s="15" t="s">
        <v>162</v>
      </c>
      <c r="C222" s="21">
        <v>1094.462</v>
      </c>
      <c r="D222" s="22">
        <f>C222*C$6</f>
        <v>42684.017999999996</v>
      </c>
      <c r="E222" s="10"/>
      <c r="F222" s="23">
        <v>40.17</v>
      </c>
      <c r="G222" s="27">
        <f>F222*C$6</f>
        <v>1566.63</v>
      </c>
    </row>
    <row r="223" spans="1:7" ht="12" customHeight="1">
      <c r="A223" s="18"/>
      <c r="B223" s="15" t="s">
        <v>163</v>
      </c>
      <c r="C223" s="21">
        <v>1094.462</v>
      </c>
      <c r="D223" s="22">
        <f>C223*C$7</f>
        <v>40495.093999999997</v>
      </c>
      <c r="E223" s="10"/>
      <c r="F223" s="23">
        <v>40.17</v>
      </c>
      <c r="G223" s="27">
        <f>F223*C$7</f>
        <v>1486.29</v>
      </c>
    </row>
    <row r="224" spans="1:7" ht="12" customHeight="1">
      <c r="A224" s="18"/>
      <c r="B224" s="15" t="s">
        <v>54</v>
      </c>
      <c r="C224" s="21">
        <v>1094.462</v>
      </c>
      <c r="D224" s="22">
        <f>C224*C$8</f>
        <v>43778.479999999996</v>
      </c>
      <c r="E224" s="10"/>
      <c r="F224" s="23">
        <v>40.17</v>
      </c>
      <c r="G224" s="27">
        <f>F224*C$8</f>
        <v>1606.8000000000002</v>
      </c>
    </row>
    <row r="225" spans="1:9" ht="12" customHeight="1">
      <c r="A225" s="18"/>
      <c r="B225" s="15" t="s">
        <v>170</v>
      </c>
      <c r="C225" s="21">
        <v>1041.6320000000001</v>
      </c>
      <c r="D225" s="22">
        <f>C225*C$9</f>
        <v>23957.536</v>
      </c>
      <c r="E225" s="10"/>
      <c r="F225" s="23">
        <v>38.200000000000003</v>
      </c>
      <c r="G225" s="27">
        <f>F225*C$9</f>
        <v>878.6</v>
      </c>
    </row>
    <row r="226" spans="1:9" ht="12" customHeight="1">
      <c r="A226" s="18"/>
      <c r="B226" s="15" t="s">
        <v>165</v>
      </c>
      <c r="C226" s="21">
        <v>1041.6320000000001</v>
      </c>
      <c r="D226" s="22">
        <f>C226*C$10</f>
        <v>5208.16</v>
      </c>
      <c r="E226" s="10"/>
      <c r="F226" s="23">
        <v>38.200000000000003</v>
      </c>
      <c r="G226" s="27">
        <f>F226*C$10</f>
        <v>191</v>
      </c>
    </row>
    <row r="227" spans="1:9" ht="12" customHeight="1">
      <c r="A227" s="18"/>
      <c r="B227" s="15" t="s">
        <v>171</v>
      </c>
      <c r="C227" s="21">
        <v>1041.6320000000001</v>
      </c>
      <c r="D227" s="22">
        <f>C227*C$11</f>
        <v>26040.800000000003</v>
      </c>
      <c r="E227" s="10"/>
      <c r="F227" s="23">
        <v>38.200000000000003</v>
      </c>
      <c r="G227" s="27">
        <f>F227*C$11</f>
        <v>955.00000000000011</v>
      </c>
    </row>
    <row r="228" spans="1:9" ht="12" customHeight="1">
      <c r="A228" s="18"/>
      <c r="B228" s="15" t="s">
        <v>167</v>
      </c>
      <c r="C228" s="21">
        <v>1041.6320000000001</v>
      </c>
      <c r="D228" s="22">
        <f>C228*C$12</f>
        <v>5208.16</v>
      </c>
      <c r="E228" s="10"/>
      <c r="F228" s="23">
        <v>38.200000000000003</v>
      </c>
      <c r="G228" s="27">
        <f>F228*C$12</f>
        <v>191</v>
      </c>
    </row>
    <row r="229" spans="1:9" ht="12" customHeight="1">
      <c r="A229" s="18"/>
      <c r="B229" s="15" t="s">
        <v>19</v>
      </c>
      <c r="C229" s="21">
        <v>585.62699999999995</v>
      </c>
      <c r="D229" s="22">
        <f>C229*C$13</f>
        <v>31623.857999999997</v>
      </c>
      <c r="E229" s="10"/>
      <c r="F229" s="23">
        <v>21.48</v>
      </c>
      <c r="G229" s="27">
        <f>F229*C$13</f>
        <v>1159.92</v>
      </c>
    </row>
    <row r="230" spans="1:9" ht="12" customHeight="1">
      <c r="A230" s="18"/>
      <c r="B230" s="15" t="s">
        <v>7</v>
      </c>
      <c r="C230" s="21">
        <v>585.62699999999995</v>
      </c>
      <c r="D230" s="22">
        <f>C230*C$14</f>
        <v>35723.246999999996</v>
      </c>
      <c r="E230" s="10"/>
      <c r="F230" s="23">
        <v>21.48</v>
      </c>
      <c r="G230" s="27">
        <f>F230*C$14</f>
        <v>1310.28</v>
      </c>
    </row>
    <row r="231" spans="1:9" ht="12" customHeight="1">
      <c r="A231" s="18"/>
      <c r="B231" s="16" t="s">
        <v>89</v>
      </c>
      <c r="C231" s="24"/>
      <c r="D231" s="25">
        <f>SUM(D220:D230)</f>
        <v>337898.46499999991</v>
      </c>
      <c r="E231" s="10"/>
      <c r="F231" s="26"/>
      <c r="G231" s="28">
        <f>SUM(G220:G230)</f>
        <v>12398.44</v>
      </c>
      <c r="I231" s="11"/>
    </row>
    <row r="232" spans="1:9" ht="12" customHeight="1">
      <c r="A232" s="19" t="s">
        <v>90</v>
      </c>
      <c r="B232" s="96" t="s">
        <v>130</v>
      </c>
      <c r="C232" s="96"/>
      <c r="D232" s="96"/>
      <c r="E232" s="96"/>
      <c r="F232" s="96"/>
      <c r="G232" s="96"/>
    </row>
    <row r="233" spans="1:9" ht="12" customHeight="1">
      <c r="A233" s="19" t="s">
        <v>92</v>
      </c>
      <c r="B233" s="99"/>
      <c r="C233" s="100"/>
      <c r="D233" s="100"/>
      <c r="E233" s="100"/>
      <c r="F233" s="100"/>
      <c r="G233" s="100"/>
    </row>
    <row r="234" spans="1:9" ht="12" customHeight="1">
      <c r="A234" s="31" t="s">
        <v>94</v>
      </c>
      <c r="B234" s="96" t="s">
        <v>209</v>
      </c>
      <c r="C234" s="96"/>
      <c r="D234" s="96"/>
      <c r="E234" s="96"/>
      <c r="F234" s="96"/>
      <c r="G234" s="96"/>
    </row>
    <row r="235" spans="1:9" ht="12" customHeight="1">
      <c r="A235" s="31" t="s">
        <v>96</v>
      </c>
      <c r="B235" s="101" t="s">
        <v>116</v>
      </c>
      <c r="C235" s="102"/>
      <c r="D235" s="102"/>
      <c r="E235" s="102"/>
      <c r="F235" s="102"/>
      <c r="G235" s="102"/>
    </row>
    <row r="236" spans="1:9" ht="12" customHeight="1">
      <c r="A236" s="20" t="s">
        <v>97</v>
      </c>
      <c r="B236" s="99"/>
      <c r="C236" s="100"/>
      <c r="D236" s="100"/>
      <c r="E236" s="100"/>
      <c r="F236" s="100"/>
      <c r="G236" s="100"/>
    </row>
    <row r="237" spans="1:9" ht="12" customHeight="1">
      <c r="A237" s="13"/>
    </row>
    <row r="238" spans="1:9" ht="12" customHeight="1">
      <c r="A238" s="17" t="s">
        <v>71</v>
      </c>
      <c r="B238" s="7" t="s">
        <v>210</v>
      </c>
      <c r="C238" s="8"/>
      <c r="D238" s="8"/>
      <c r="E238" s="8"/>
      <c r="F238" s="30"/>
      <c r="G238" s="30"/>
    </row>
    <row r="239" spans="1:9" ht="12" customHeight="1">
      <c r="A239" s="18" t="s">
        <v>72</v>
      </c>
      <c r="B239" s="2" t="s">
        <v>208</v>
      </c>
    </row>
    <row r="240" spans="1:9" ht="12" customHeight="1">
      <c r="A240" s="18"/>
      <c r="C240" s="97" t="s">
        <v>74</v>
      </c>
      <c r="D240" s="98"/>
      <c r="F240" s="97" t="s">
        <v>75</v>
      </c>
      <c r="G240" s="98"/>
    </row>
    <row r="241" spans="1:9" ht="12" customHeight="1">
      <c r="A241" s="18"/>
      <c r="C241" s="9" t="s">
        <v>76</v>
      </c>
      <c r="D241" s="9" t="s">
        <v>77</v>
      </c>
      <c r="F241" s="9" t="s">
        <v>78</v>
      </c>
      <c r="G241" s="9" t="s">
        <v>79</v>
      </c>
    </row>
    <row r="242" spans="1:9" ht="12" customHeight="1">
      <c r="A242" s="18"/>
      <c r="B242" s="15" t="s">
        <v>160</v>
      </c>
      <c r="C242" s="48"/>
      <c r="D242" s="22">
        <f>C242*C$4</f>
        <v>0</v>
      </c>
      <c r="E242" s="10"/>
      <c r="F242" s="49"/>
      <c r="G242" s="27">
        <f>F242*C$4</f>
        <v>0</v>
      </c>
    </row>
    <row r="243" spans="1:9" ht="12" customHeight="1">
      <c r="A243" s="18"/>
      <c r="B243" s="15" t="s">
        <v>161</v>
      </c>
      <c r="C243" s="48"/>
      <c r="D243" s="22">
        <f>C243*C$5</f>
        <v>0</v>
      </c>
      <c r="E243" s="10"/>
      <c r="F243" s="49"/>
      <c r="G243" s="27">
        <f>F243*C$5</f>
        <v>0</v>
      </c>
    </row>
    <row r="244" spans="1:9" ht="12" customHeight="1">
      <c r="A244" s="18"/>
      <c r="B244" s="15" t="s">
        <v>162</v>
      </c>
      <c r="C244" s="48"/>
      <c r="D244" s="22">
        <f>C244*C$6</f>
        <v>0</v>
      </c>
      <c r="E244" s="10"/>
      <c r="F244" s="49"/>
      <c r="G244" s="27">
        <f>F244*C$6</f>
        <v>0</v>
      </c>
    </row>
    <row r="245" spans="1:9" ht="12" customHeight="1">
      <c r="A245" s="18"/>
      <c r="B245" s="15" t="s">
        <v>163</v>
      </c>
      <c r="C245" s="48"/>
      <c r="D245" s="22">
        <f>C245*C$7</f>
        <v>0</v>
      </c>
      <c r="E245" s="10"/>
      <c r="F245" s="49"/>
      <c r="G245" s="27">
        <f>F245*C$7</f>
        <v>0</v>
      </c>
    </row>
    <row r="246" spans="1:9" ht="12" customHeight="1">
      <c r="A246" s="18"/>
      <c r="B246" s="15" t="s">
        <v>54</v>
      </c>
      <c r="C246" s="48"/>
      <c r="D246" s="22">
        <f>C246*C$8</f>
        <v>0</v>
      </c>
      <c r="E246" s="10"/>
      <c r="F246" s="49"/>
      <c r="G246" s="27">
        <f>F246*C$8</f>
        <v>0</v>
      </c>
    </row>
    <row r="247" spans="1:9" ht="12" customHeight="1">
      <c r="A247" s="18"/>
      <c r="B247" s="15" t="s">
        <v>170</v>
      </c>
      <c r="C247" s="48"/>
      <c r="D247" s="22">
        <f>C247*C$9</f>
        <v>0</v>
      </c>
      <c r="E247" s="10"/>
      <c r="F247" s="49"/>
      <c r="G247" s="27">
        <f>F247*C$9</f>
        <v>0</v>
      </c>
    </row>
    <row r="248" spans="1:9" ht="12" customHeight="1">
      <c r="A248" s="18"/>
      <c r="B248" s="15" t="s">
        <v>165</v>
      </c>
      <c r="C248" s="48"/>
      <c r="D248" s="22">
        <f>C248*C$10</f>
        <v>0</v>
      </c>
      <c r="E248" s="10"/>
      <c r="F248" s="49"/>
      <c r="G248" s="27">
        <f>F248*C$10</f>
        <v>0</v>
      </c>
    </row>
    <row r="249" spans="1:9" ht="12" customHeight="1">
      <c r="A249" s="18"/>
      <c r="B249" s="15" t="s">
        <v>171</v>
      </c>
      <c r="C249" s="48"/>
      <c r="D249" s="22">
        <f>C249*C$11</f>
        <v>0</v>
      </c>
      <c r="E249" s="10"/>
      <c r="F249" s="49"/>
      <c r="G249" s="27">
        <f>F249*C$11</f>
        <v>0</v>
      </c>
    </row>
    <row r="250" spans="1:9" ht="12" customHeight="1">
      <c r="A250" s="18"/>
      <c r="B250" s="15" t="s">
        <v>167</v>
      </c>
      <c r="C250" s="48"/>
      <c r="D250" s="22">
        <f>C250*C$12</f>
        <v>0</v>
      </c>
      <c r="E250" s="10"/>
      <c r="F250" s="49"/>
      <c r="G250" s="27">
        <f>F250*C$12</f>
        <v>0</v>
      </c>
    </row>
    <row r="251" spans="1:9" ht="12" customHeight="1">
      <c r="A251" s="18"/>
      <c r="B251" s="15" t="s">
        <v>19</v>
      </c>
      <c r="C251" s="21">
        <v>136.30000000000001</v>
      </c>
      <c r="D251" s="22">
        <f>C251*C$13</f>
        <v>7360.2000000000007</v>
      </c>
      <c r="E251" s="10"/>
      <c r="F251" s="23">
        <v>5.08</v>
      </c>
      <c r="G251" s="27">
        <f>F251*C$13</f>
        <v>274.32</v>
      </c>
    </row>
    <row r="252" spans="1:9" ht="12" customHeight="1">
      <c r="A252" s="18"/>
      <c r="B252" s="15" t="s">
        <v>7</v>
      </c>
      <c r="C252" s="21">
        <v>136.30000000000001</v>
      </c>
      <c r="D252" s="22">
        <f>C252*C$14</f>
        <v>8314.3000000000011</v>
      </c>
      <c r="E252" s="10"/>
      <c r="F252" s="23">
        <v>5.08</v>
      </c>
      <c r="G252" s="27">
        <f>F252*C$14</f>
        <v>309.88</v>
      </c>
    </row>
    <row r="253" spans="1:9" ht="12" customHeight="1">
      <c r="A253" s="18"/>
      <c r="B253" s="16" t="s">
        <v>89</v>
      </c>
      <c r="C253" s="24"/>
      <c r="D253" s="25">
        <f>SUM(D242:D252)</f>
        <v>15674.500000000002</v>
      </c>
      <c r="E253" s="10"/>
      <c r="F253" s="26"/>
      <c r="G253" s="28">
        <f>SUM(G242:G252)</f>
        <v>584.20000000000005</v>
      </c>
      <c r="I253" s="11"/>
    </row>
    <row r="254" spans="1:9" ht="12" customHeight="1">
      <c r="A254" s="19" t="s">
        <v>90</v>
      </c>
      <c r="B254" s="96" t="s">
        <v>130</v>
      </c>
      <c r="C254" s="96"/>
      <c r="D254" s="96"/>
      <c r="E254" s="96"/>
      <c r="F254" s="96"/>
      <c r="G254" s="96"/>
      <c r="I254" s="2" t="s">
        <v>72</v>
      </c>
    </row>
    <row r="255" spans="1:9" ht="12" customHeight="1">
      <c r="A255" s="19" t="s">
        <v>92</v>
      </c>
      <c r="B255" s="99"/>
      <c r="C255" s="100"/>
      <c r="D255" s="100"/>
      <c r="E255" s="100"/>
      <c r="F255" s="100"/>
      <c r="G255" s="100"/>
    </row>
    <row r="256" spans="1:9" ht="12" customHeight="1">
      <c r="A256" s="31" t="s">
        <v>94</v>
      </c>
      <c r="B256" s="96" t="s">
        <v>209</v>
      </c>
      <c r="C256" s="96"/>
      <c r="D256" s="96"/>
      <c r="E256" s="96"/>
      <c r="F256" s="96"/>
      <c r="G256" s="96"/>
    </row>
    <row r="257" spans="1:10" ht="28.5" customHeight="1">
      <c r="A257" s="31" t="s">
        <v>96</v>
      </c>
      <c r="B257" s="101" t="s">
        <v>116</v>
      </c>
      <c r="C257" s="102"/>
      <c r="D257" s="102"/>
      <c r="E257" s="102"/>
      <c r="F257" s="102"/>
      <c r="G257" s="102"/>
    </row>
    <row r="258" spans="1:10" ht="12" customHeight="1">
      <c r="A258" s="20" t="s">
        <v>97</v>
      </c>
      <c r="B258" s="99"/>
      <c r="C258" s="100"/>
      <c r="D258" s="100"/>
      <c r="E258" s="100"/>
      <c r="F258" s="100"/>
      <c r="G258" s="100"/>
    </row>
    <row r="259" spans="1:10" ht="12" customHeight="1">
      <c r="A259" s="13"/>
    </row>
    <row r="260" spans="1:10" ht="12" customHeight="1">
      <c r="A260" s="17" t="s">
        <v>71</v>
      </c>
      <c r="B260" s="7">
        <v>245</v>
      </c>
      <c r="C260" s="8"/>
      <c r="D260" s="8"/>
      <c r="E260" s="8"/>
      <c r="F260" s="30"/>
      <c r="G260" s="30"/>
    </row>
    <row r="261" spans="1:10" ht="12" customHeight="1">
      <c r="A261" s="18" t="s">
        <v>72</v>
      </c>
      <c r="B261" s="2" t="s">
        <v>211</v>
      </c>
    </row>
    <row r="262" spans="1:10" ht="12" customHeight="1">
      <c r="A262" s="18"/>
      <c r="C262" s="97" t="s">
        <v>74</v>
      </c>
      <c r="D262" s="98"/>
      <c r="F262" s="97" t="s">
        <v>75</v>
      </c>
      <c r="G262" s="98"/>
    </row>
    <row r="263" spans="1:10" ht="12" customHeight="1">
      <c r="A263" s="18"/>
      <c r="C263" s="9" t="s">
        <v>76</v>
      </c>
      <c r="D263" s="9" t="s">
        <v>77</v>
      </c>
      <c r="F263" s="9" t="s">
        <v>78</v>
      </c>
      <c r="G263" s="9" t="s">
        <v>79</v>
      </c>
    </row>
    <row r="264" spans="1:10" ht="12" customHeight="1">
      <c r="A264" s="18"/>
      <c r="B264" s="15" t="s">
        <v>160</v>
      </c>
      <c r="C264" s="21">
        <v>569.35900000000004</v>
      </c>
      <c r="D264" s="22">
        <f>C264*C$4</f>
        <v>21066.283000000003</v>
      </c>
      <c r="E264" s="10"/>
      <c r="F264" s="72">
        <v>21.15</v>
      </c>
      <c r="G264" s="27">
        <f>F264*C$4</f>
        <v>782.55</v>
      </c>
      <c r="I264" s="44"/>
      <c r="J264" s="11"/>
    </row>
    <row r="265" spans="1:10" ht="12" customHeight="1">
      <c r="A265" s="18"/>
      <c r="B265" s="15" t="s">
        <v>161</v>
      </c>
      <c r="C265" s="21">
        <v>569.35900000000004</v>
      </c>
      <c r="D265" s="22">
        <f>C265*C$5</f>
        <v>22205.001</v>
      </c>
      <c r="E265" s="10"/>
      <c r="F265" s="72">
        <v>21.15</v>
      </c>
      <c r="G265" s="27">
        <f>F265*C$5</f>
        <v>824.84999999999991</v>
      </c>
    </row>
    <row r="266" spans="1:10" ht="12" customHeight="1">
      <c r="A266" s="18"/>
      <c r="B266" s="15" t="s">
        <v>162</v>
      </c>
      <c r="C266" s="21">
        <v>569.35900000000004</v>
      </c>
      <c r="D266" s="22">
        <f>C266*C$6</f>
        <v>22205.001</v>
      </c>
      <c r="E266" s="10"/>
      <c r="F266" s="72">
        <v>21.15</v>
      </c>
      <c r="G266" s="27">
        <f>F266*C$6</f>
        <v>824.84999999999991</v>
      </c>
    </row>
    <row r="267" spans="1:10" ht="12" customHeight="1">
      <c r="A267" s="18"/>
      <c r="B267" s="15" t="s">
        <v>163</v>
      </c>
      <c r="C267" s="21">
        <v>569.35900000000004</v>
      </c>
      <c r="D267" s="22">
        <f>C267*C$7</f>
        <v>21066.283000000003</v>
      </c>
      <c r="E267" s="10"/>
      <c r="F267" s="72">
        <v>21.15</v>
      </c>
      <c r="G267" s="27">
        <f>F267*C$7</f>
        <v>782.55</v>
      </c>
    </row>
    <row r="268" spans="1:10" ht="12" customHeight="1">
      <c r="A268" s="18"/>
      <c r="B268" s="15" t="s">
        <v>54</v>
      </c>
      <c r="C268" s="21">
        <v>569.35900000000004</v>
      </c>
      <c r="D268" s="22">
        <f>C268*C$8</f>
        <v>22774.36</v>
      </c>
      <c r="E268" s="10"/>
      <c r="F268" s="72">
        <v>21.15</v>
      </c>
      <c r="G268" s="27">
        <f>F268*C$8</f>
        <v>846</v>
      </c>
    </row>
    <row r="269" spans="1:10" ht="12" customHeight="1">
      <c r="A269" s="18"/>
      <c r="B269" s="15" t="s">
        <v>170</v>
      </c>
      <c r="C269" s="21">
        <v>569.35900000000004</v>
      </c>
      <c r="D269" s="22">
        <f>C269*C$9</f>
        <v>13095.257000000001</v>
      </c>
      <c r="E269" s="10"/>
      <c r="F269" s="72">
        <v>21.15</v>
      </c>
      <c r="G269" s="27">
        <f>F269*C$9</f>
        <v>486.45</v>
      </c>
    </row>
    <row r="270" spans="1:10" ht="12" customHeight="1">
      <c r="A270" s="18"/>
      <c r="B270" s="15" t="s">
        <v>165</v>
      </c>
      <c r="C270" s="21">
        <v>569.35900000000004</v>
      </c>
      <c r="D270" s="22">
        <f>C270*C$10</f>
        <v>2846.7950000000001</v>
      </c>
      <c r="E270" s="10"/>
      <c r="F270" s="72">
        <v>21.15</v>
      </c>
      <c r="G270" s="27">
        <f>F270*C$10</f>
        <v>105.75</v>
      </c>
    </row>
    <row r="271" spans="1:10" ht="12" customHeight="1">
      <c r="A271" s="18"/>
      <c r="B271" s="15" t="s">
        <v>171</v>
      </c>
      <c r="C271" s="21">
        <v>468.24</v>
      </c>
      <c r="D271" s="22">
        <f>C271*C$11</f>
        <v>11706</v>
      </c>
      <c r="E271" s="10"/>
      <c r="F271" s="72">
        <v>17.12</v>
      </c>
      <c r="G271" s="27">
        <f>F271*C$11</f>
        <v>428</v>
      </c>
    </row>
    <row r="272" spans="1:10" ht="12" customHeight="1">
      <c r="A272" s="18"/>
      <c r="B272" s="15" t="s">
        <v>167</v>
      </c>
      <c r="C272" s="21">
        <v>468.24</v>
      </c>
      <c r="D272" s="22">
        <f>C272*C$12</f>
        <v>2341.1999999999998</v>
      </c>
      <c r="E272" s="10"/>
      <c r="F272" s="72">
        <v>17.12</v>
      </c>
      <c r="G272" s="27">
        <f>F272*C$12</f>
        <v>85.600000000000009</v>
      </c>
    </row>
    <row r="273" spans="1:11" ht="12" customHeight="1">
      <c r="A273" s="18"/>
      <c r="B273" s="15" t="s">
        <v>19</v>
      </c>
      <c r="C273" s="21">
        <v>408.00099999999998</v>
      </c>
      <c r="D273" s="22">
        <f>C273*C$13</f>
        <v>22032.054</v>
      </c>
      <c r="E273" s="10"/>
      <c r="F273" s="72">
        <v>15.17</v>
      </c>
      <c r="G273" s="27">
        <f>F273*C$13</f>
        <v>819.18</v>
      </c>
    </row>
    <row r="274" spans="1:11" ht="12" customHeight="1">
      <c r="A274" s="18"/>
      <c r="B274" s="15" t="s">
        <v>7</v>
      </c>
      <c r="C274" s="21">
        <v>408.00099999999998</v>
      </c>
      <c r="D274" s="22">
        <f>C274*C$14</f>
        <v>24888.060999999998</v>
      </c>
      <c r="E274" s="10"/>
      <c r="F274" s="72">
        <v>15.17</v>
      </c>
      <c r="G274" s="27">
        <f>F274*C$14</f>
        <v>925.37</v>
      </c>
    </row>
    <row r="275" spans="1:11" ht="12" customHeight="1">
      <c r="A275" s="18"/>
      <c r="B275" s="16" t="s">
        <v>89</v>
      </c>
      <c r="C275" s="24"/>
      <c r="D275" s="25">
        <f>SUM(D264:D274)</f>
        <v>186226.29499999998</v>
      </c>
      <c r="E275" s="10"/>
      <c r="F275" s="26"/>
      <c r="G275" s="28">
        <f>SUM(G264:G274)</f>
        <v>6911.1500000000005</v>
      </c>
      <c r="I275" s="11"/>
    </row>
    <row r="276" spans="1:11" ht="12" customHeight="1">
      <c r="A276" s="19" t="s">
        <v>90</v>
      </c>
      <c r="B276" s="96" t="s">
        <v>130</v>
      </c>
      <c r="C276" s="96"/>
      <c r="D276" s="96"/>
      <c r="E276" s="96"/>
      <c r="F276" s="96"/>
      <c r="G276" s="96"/>
    </row>
    <row r="277" spans="1:11" ht="12" customHeight="1">
      <c r="A277" s="19" t="s">
        <v>92</v>
      </c>
      <c r="B277" s="99"/>
      <c r="C277" s="100"/>
      <c r="D277" s="100"/>
      <c r="E277" s="100"/>
      <c r="F277" s="100"/>
      <c r="G277" s="100"/>
    </row>
    <row r="278" spans="1:11" ht="12" customHeight="1">
      <c r="A278" s="31" t="s">
        <v>94</v>
      </c>
      <c r="B278" s="96" t="s">
        <v>212</v>
      </c>
      <c r="C278" s="96"/>
      <c r="D278" s="96"/>
      <c r="E278" s="96"/>
      <c r="F278" s="96"/>
      <c r="G278" s="96"/>
    </row>
    <row r="279" spans="1:11" ht="29.25" customHeight="1">
      <c r="A279" s="31" t="s">
        <v>96</v>
      </c>
      <c r="B279" s="101" t="s">
        <v>116</v>
      </c>
      <c r="C279" s="102"/>
      <c r="D279" s="102"/>
      <c r="E279" s="102"/>
      <c r="F279" s="102"/>
      <c r="G279" s="102"/>
    </row>
    <row r="280" spans="1:11" ht="12" customHeight="1">
      <c r="A280" s="20" t="s">
        <v>97</v>
      </c>
      <c r="B280" s="99"/>
      <c r="C280" s="100"/>
      <c r="D280" s="100"/>
      <c r="E280" s="100"/>
      <c r="F280" s="100"/>
      <c r="G280" s="100"/>
    </row>
    <row r="281" spans="1:11" ht="12" customHeight="1">
      <c r="A281" s="13"/>
    </row>
    <row r="282" spans="1:11" ht="12" customHeight="1">
      <c r="A282" s="17" t="s">
        <v>71</v>
      </c>
      <c r="B282" s="7">
        <v>265</v>
      </c>
      <c r="C282" s="8"/>
      <c r="D282" s="8"/>
      <c r="E282" s="8"/>
      <c r="F282" s="30"/>
      <c r="G282" s="30"/>
    </row>
    <row r="283" spans="1:11" ht="12" customHeight="1">
      <c r="A283" s="18" t="s">
        <v>72</v>
      </c>
      <c r="B283" s="2" t="s">
        <v>213</v>
      </c>
    </row>
    <row r="284" spans="1:11" ht="12" customHeight="1">
      <c r="A284" s="18"/>
      <c r="C284" s="42" t="s">
        <v>74</v>
      </c>
      <c r="D284" s="43"/>
      <c r="F284" s="42" t="s">
        <v>75</v>
      </c>
      <c r="G284" s="43"/>
    </row>
    <row r="285" spans="1:11" ht="12" customHeight="1">
      <c r="A285" s="18"/>
      <c r="C285" s="9" t="s">
        <v>76</v>
      </c>
      <c r="D285" s="9" t="s">
        <v>77</v>
      </c>
      <c r="F285" s="9" t="s">
        <v>78</v>
      </c>
      <c r="G285" s="9" t="s">
        <v>79</v>
      </c>
    </row>
    <row r="286" spans="1:11" ht="12" customHeight="1">
      <c r="A286" s="18"/>
      <c r="B286" s="15" t="s">
        <v>160</v>
      </c>
      <c r="C286" s="21">
        <v>655.82799999999997</v>
      </c>
      <c r="D286" s="22">
        <f>C286*C$4</f>
        <v>24265.635999999999</v>
      </c>
      <c r="E286" s="10"/>
      <c r="F286" s="23">
        <v>27.27</v>
      </c>
      <c r="G286" s="27">
        <f>F286*C$4</f>
        <v>1008.99</v>
      </c>
      <c r="J286" s="44"/>
      <c r="K286" s="36"/>
    </row>
    <row r="287" spans="1:11" ht="12" customHeight="1">
      <c r="A287" s="18"/>
      <c r="B287" s="15" t="s">
        <v>161</v>
      </c>
      <c r="C287" s="21">
        <v>655.82799999999997</v>
      </c>
      <c r="D287" s="22">
        <f>C287*C$5</f>
        <v>25577.291999999998</v>
      </c>
      <c r="E287" s="10"/>
      <c r="F287" s="23">
        <v>27.27</v>
      </c>
      <c r="G287" s="27">
        <f>F287*C$5</f>
        <v>1063.53</v>
      </c>
    </row>
    <row r="288" spans="1:11" ht="12" customHeight="1">
      <c r="A288" s="18"/>
      <c r="B288" s="15" t="s">
        <v>162</v>
      </c>
      <c r="C288" s="21">
        <v>655.82799999999997</v>
      </c>
      <c r="D288" s="22">
        <f>C288*C$6</f>
        <v>25577.291999999998</v>
      </c>
      <c r="E288" s="10"/>
      <c r="F288" s="23">
        <v>27.27</v>
      </c>
      <c r="G288" s="27">
        <f>F288*C$6</f>
        <v>1063.53</v>
      </c>
    </row>
    <row r="289" spans="1:9" ht="12" customHeight="1">
      <c r="A289" s="18"/>
      <c r="B289" s="15" t="s">
        <v>163</v>
      </c>
      <c r="C289" s="21">
        <v>655.82799999999997</v>
      </c>
      <c r="D289" s="22">
        <f>C289*C$7</f>
        <v>24265.635999999999</v>
      </c>
      <c r="E289" s="10"/>
      <c r="F289" s="23">
        <v>27.27</v>
      </c>
      <c r="G289" s="27">
        <f>F289*C$7</f>
        <v>1008.99</v>
      </c>
    </row>
    <row r="290" spans="1:9" ht="12" customHeight="1">
      <c r="A290" s="18"/>
      <c r="B290" s="15" t="s">
        <v>54</v>
      </c>
      <c r="C290" s="21">
        <v>655.82799999999997</v>
      </c>
      <c r="D290" s="22">
        <f>C290*C$8</f>
        <v>26233.119999999999</v>
      </c>
      <c r="E290" s="10"/>
      <c r="F290" s="23">
        <v>27.27</v>
      </c>
      <c r="G290" s="27">
        <f>F290*C$8</f>
        <v>1090.8</v>
      </c>
    </row>
    <row r="291" spans="1:9" ht="12" customHeight="1">
      <c r="A291" s="18"/>
      <c r="B291" s="15" t="s">
        <v>170</v>
      </c>
      <c r="C291" s="21">
        <v>655.82799999999997</v>
      </c>
      <c r="D291" s="22">
        <f>C291*C$9</f>
        <v>15084.044</v>
      </c>
      <c r="E291" s="10"/>
      <c r="F291" s="23">
        <v>27.27</v>
      </c>
      <c r="G291" s="27">
        <f>F291*C$9</f>
        <v>627.21</v>
      </c>
    </row>
    <row r="292" spans="1:9" ht="12" customHeight="1">
      <c r="A292" s="18"/>
      <c r="B292" s="15" t="s">
        <v>165</v>
      </c>
      <c r="C292" s="21">
        <v>655.82799999999997</v>
      </c>
      <c r="D292" s="22">
        <f>C292*C$10</f>
        <v>3279.14</v>
      </c>
      <c r="E292" s="10"/>
      <c r="F292" s="23">
        <v>27.27</v>
      </c>
      <c r="G292" s="27">
        <f>F292*C$10</f>
        <v>136.35</v>
      </c>
    </row>
    <row r="293" spans="1:9" ht="12" customHeight="1">
      <c r="A293" s="18"/>
      <c r="B293" s="15" t="s">
        <v>171</v>
      </c>
      <c r="C293" s="21">
        <v>634.59400000000005</v>
      </c>
      <c r="D293" s="22">
        <f>C293*C$11</f>
        <v>15864.850000000002</v>
      </c>
      <c r="E293" s="10"/>
      <c r="F293" s="23">
        <v>25.97</v>
      </c>
      <c r="G293" s="27">
        <f>F293*C$11</f>
        <v>649.25</v>
      </c>
    </row>
    <row r="294" spans="1:9" ht="12" customHeight="1">
      <c r="A294" s="18"/>
      <c r="B294" s="15" t="s">
        <v>167</v>
      </c>
      <c r="C294" s="21">
        <v>634.59400000000005</v>
      </c>
      <c r="D294" s="22">
        <f>C294*C$12</f>
        <v>3172.9700000000003</v>
      </c>
      <c r="E294" s="10"/>
      <c r="F294" s="23">
        <v>25.97</v>
      </c>
      <c r="G294" s="27">
        <f>F294*C$12</f>
        <v>129.85</v>
      </c>
    </row>
    <row r="295" spans="1:9" ht="12" customHeight="1">
      <c r="A295" s="18"/>
      <c r="B295" s="15" t="s">
        <v>19</v>
      </c>
      <c r="C295" s="21">
        <v>603.63800000000003</v>
      </c>
      <c r="D295" s="22">
        <f>C295*C$13</f>
        <v>32596.452000000001</v>
      </c>
      <c r="E295" s="10"/>
      <c r="F295" s="23">
        <v>24.7</v>
      </c>
      <c r="G295" s="27">
        <f>F295*C$13</f>
        <v>1333.8</v>
      </c>
    </row>
    <row r="296" spans="1:9" ht="12" customHeight="1">
      <c r="A296" s="18"/>
      <c r="B296" s="15" t="s">
        <v>7</v>
      </c>
      <c r="C296" s="21">
        <v>603.63800000000003</v>
      </c>
      <c r="D296" s="22">
        <f>C296*C$14</f>
        <v>36821.918000000005</v>
      </c>
      <c r="E296" s="10"/>
      <c r="F296" s="23">
        <v>24.7</v>
      </c>
      <c r="G296" s="27">
        <f>F296*C$14</f>
        <v>1506.7</v>
      </c>
    </row>
    <row r="297" spans="1:9" ht="12" customHeight="1">
      <c r="A297" s="18"/>
      <c r="B297" s="16" t="s">
        <v>89</v>
      </c>
      <c r="C297" s="24"/>
      <c r="D297" s="25">
        <f>SUM(D286:D296)</f>
        <v>232738.35</v>
      </c>
      <c r="E297" s="10"/>
      <c r="F297" s="26"/>
      <c r="G297" s="28">
        <f>SUM(G286:G296)</f>
        <v>9619.0000000000018</v>
      </c>
      <c r="I297" s="11"/>
    </row>
    <row r="298" spans="1:9" ht="12" customHeight="1">
      <c r="A298" s="19" t="s">
        <v>90</v>
      </c>
      <c r="B298" s="96" t="s">
        <v>130</v>
      </c>
      <c r="C298" s="96"/>
      <c r="D298" s="96"/>
      <c r="E298" s="96"/>
      <c r="F298" s="96"/>
      <c r="G298" s="96"/>
    </row>
    <row r="299" spans="1:9" ht="12" customHeight="1">
      <c r="A299" s="19" t="s">
        <v>92</v>
      </c>
      <c r="B299" s="99" t="s">
        <v>214</v>
      </c>
      <c r="C299" s="100"/>
      <c r="D299" s="100"/>
      <c r="E299" s="100"/>
      <c r="F299" s="100"/>
      <c r="G299" s="100"/>
    </row>
    <row r="300" spans="1:9" ht="12" customHeight="1">
      <c r="A300" s="31" t="s">
        <v>94</v>
      </c>
      <c r="B300" s="96" t="s">
        <v>209</v>
      </c>
      <c r="C300" s="96"/>
      <c r="D300" s="96"/>
      <c r="E300" s="96"/>
      <c r="F300" s="96"/>
      <c r="G300" s="96"/>
    </row>
    <row r="301" spans="1:9" ht="33" customHeight="1">
      <c r="A301" s="31" t="s">
        <v>96</v>
      </c>
      <c r="B301" s="101" t="s">
        <v>116</v>
      </c>
      <c r="C301" s="102"/>
      <c r="D301" s="102"/>
      <c r="E301" s="102"/>
      <c r="F301" s="102"/>
      <c r="G301" s="102"/>
    </row>
    <row r="302" spans="1:9" ht="12" customHeight="1">
      <c r="A302" s="20" t="s">
        <v>97</v>
      </c>
      <c r="B302" s="99"/>
      <c r="C302" s="100"/>
      <c r="D302" s="100"/>
      <c r="E302" s="100"/>
      <c r="F302" s="100"/>
      <c r="G302" s="100"/>
    </row>
    <row r="303" spans="1:9" ht="12" customHeight="1">
      <c r="A303" s="13"/>
    </row>
    <row r="304" spans="1:9" ht="12" customHeight="1">
      <c r="A304" s="17" t="s">
        <v>71</v>
      </c>
      <c r="B304" s="7" t="s">
        <v>215</v>
      </c>
      <c r="C304" s="8"/>
      <c r="D304" s="8"/>
      <c r="E304" s="8"/>
      <c r="F304" s="30"/>
      <c r="G304" s="30"/>
    </row>
    <row r="305" spans="1:7" ht="12" customHeight="1">
      <c r="A305" s="18" t="s">
        <v>72</v>
      </c>
      <c r="B305" s="2" t="s">
        <v>216</v>
      </c>
    </row>
    <row r="306" spans="1:7" ht="12" customHeight="1">
      <c r="A306" s="18"/>
      <c r="C306" s="42" t="s">
        <v>74</v>
      </c>
      <c r="D306" s="43"/>
      <c r="F306" s="42" t="s">
        <v>75</v>
      </c>
      <c r="G306" s="43"/>
    </row>
    <row r="307" spans="1:7" ht="12" customHeight="1">
      <c r="A307" s="18"/>
      <c r="C307" s="9" t="s">
        <v>76</v>
      </c>
      <c r="D307" s="9" t="s">
        <v>77</v>
      </c>
      <c r="F307" s="9" t="s">
        <v>78</v>
      </c>
      <c r="G307" s="9" t="s">
        <v>79</v>
      </c>
    </row>
    <row r="308" spans="1:7" ht="12" customHeight="1">
      <c r="A308" s="18"/>
      <c r="B308" s="15" t="s">
        <v>160</v>
      </c>
      <c r="C308" s="21">
        <v>282.39299999999997</v>
      </c>
      <c r="D308" s="22">
        <f>C308*C$4</f>
        <v>10448.540999999999</v>
      </c>
      <c r="E308" s="10"/>
      <c r="F308" s="23">
        <v>8.7799999999999994</v>
      </c>
      <c r="G308" s="27">
        <f>F308*C$4</f>
        <v>324.85999999999996</v>
      </c>
    </row>
    <row r="309" spans="1:7" ht="12" customHeight="1">
      <c r="A309" s="18"/>
      <c r="B309" s="15" t="s">
        <v>161</v>
      </c>
      <c r="C309" s="21">
        <v>282.39299999999997</v>
      </c>
      <c r="D309" s="22">
        <f>C309*C$5</f>
        <v>11013.326999999999</v>
      </c>
      <c r="E309" s="10"/>
      <c r="F309" s="23">
        <v>8.7799999999999994</v>
      </c>
      <c r="G309" s="27">
        <f>F309*C$5</f>
        <v>342.41999999999996</v>
      </c>
    </row>
    <row r="310" spans="1:7" ht="12" customHeight="1">
      <c r="A310" s="18"/>
      <c r="B310" s="15" t="s">
        <v>162</v>
      </c>
      <c r="C310" s="21">
        <v>282.39299999999997</v>
      </c>
      <c r="D310" s="22">
        <f>C310*C$6</f>
        <v>11013.326999999999</v>
      </c>
      <c r="E310" s="10"/>
      <c r="F310" s="23">
        <v>8.7799999999999994</v>
      </c>
      <c r="G310" s="27">
        <f>F310*C$6</f>
        <v>342.41999999999996</v>
      </c>
    </row>
    <row r="311" spans="1:7" ht="12" customHeight="1">
      <c r="A311" s="18"/>
      <c r="B311" s="15" t="s">
        <v>163</v>
      </c>
      <c r="C311" s="21">
        <v>282.39299999999997</v>
      </c>
      <c r="D311" s="22">
        <f>C311*C$7</f>
        <v>10448.540999999999</v>
      </c>
      <c r="E311" s="10"/>
      <c r="F311" s="23">
        <v>8.7799999999999994</v>
      </c>
      <c r="G311" s="27">
        <f>F311*C$7</f>
        <v>324.85999999999996</v>
      </c>
    </row>
    <row r="312" spans="1:7" ht="12" customHeight="1">
      <c r="A312" s="18"/>
      <c r="B312" s="15" t="s">
        <v>54</v>
      </c>
      <c r="C312" s="21">
        <v>282.39299999999997</v>
      </c>
      <c r="D312" s="22">
        <f>C312*C$8</f>
        <v>11295.72</v>
      </c>
      <c r="E312" s="10"/>
      <c r="F312" s="23">
        <v>8.7799999999999994</v>
      </c>
      <c r="G312" s="27">
        <f>F312*C$8</f>
        <v>351.2</v>
      </c>
    </row>
    <row r="313" spans="1:7" ht="12" customHeight="1">
      <c r="A313" s="18"/>
      <c r="B313" s="15" t="s">
        <v>170</v>
      </c>
      <c r="C313" s="21">
        <v>282.39299999999997</v>
      </c>
      <c r="D313" s="22">
        <f>C313*C$9</f>
        <v>6495.0389999999998</v>
      </c>
      <c r="E313" s="10"/>
      <c r="F313" s="23">
        <v>8.7799999999999994</v>
      </c>
      <c r="G313" s="27">
        <f>F313*C$9</f>
        <v>201.94</v>
      </c>
    </row>
    <row r="314" spans="1:7" ht="12" customHeight="1">
      <c r="A314" s="18"/>
      <c r="B314" s="15" t="s">
        <v>165</v>
      </c>
      <c r="C314" s="21">
        <v>282.39299999999997</v>
      </c>
      <c r="D314" s="22">
        <f>C314*C$10</f>
        <v>1411.9649999999999</v>
      </c>
      <c r="E314" s="10"/>
      <c r="F314" s="23">
        <v>8.7799999999999994</v>
      </c>
      <c r="G314" s="27">
        <f>F314*C$10</f>
        <v>43.9</v>
      </c>
    </row>
    <row r="315" spans="1:7" ht="12" customHeight="1">
      <c r="A315" s="18"/>
      <c r="B315" s="15" t="s">
        <v>171</v>
      </c>
      <c r="C315" s="21">
        <v>173.833</v>
      </c>
      <c r="D315" s="22">
        <f>C315*C$11</f>
        <v>4345.8249999999998</v>
      </c>
      <c r="E315" s="10"/>
      <c r="F315" s="23">
        <v>5.47</v>
      </c>
      <c r="G315" s="27">
        <f>F315*C$11</f>
        <v>136.75</v>
      </c>
    </row>
    <row r="316" spans="1:7" ht="12" customHeight="1">
      <c r="A316" s="18"/>
      <c r="B316" s="15" t="s">
        <v>167</v>
      </c>
      <c r="C316" s="21">
        <v>173.833</v>
      </c>
      <c r="D316" s="22">
        <f>C316*C$12</f>
        <v>869.16499999999996</v>
      </c>
      <c r="E316" s="10"/>
      <c r="F316" s="23">
        <v>5.47</v>
      </c>
      <c r="G316" s="27">
        <f>F316*C$12</f>
        <v>27.349999999999998</v>
      </c>
    </row>
    <row r="317" spans="1:7" ht="12" customHeight="1">
      <c r="A317" s="18"/>
      <c r="B317" s="15" t="s">
        <v>19</v>
      </c>
      <c r="C317" s="48"/>
      <c r="D317" s="22">
        <f>C317*C$13</f>
        <v>0</v>
      </c>
      <c r="E317" s="10"/>
      <c r="F317" s="49"/>
      <c r="G317" s="27">
        <f>F317*C$13</f>
        <v>0</v>
      </c>
    </row>
    <row r="318" spans="1:7" ht="12" customHeight="1">
      <c r="A318" s="18"/>
      <c r="B318" s="15" t="s">
        <v>7</v>
      </c>
      <c r="C318" s="48"/>
      <c r="D318" s="22">
        <f>C318*C$14</f>
        <v>0</v>
      </c>
      <c r="E318" s="10"/>
      <c r="F318" s="49"/>
      <c r="G318" s="27">
        <f>F318*C$14</f>
        <v>0</v>
      </c>
    </row>
    <row r="319" spans="1:7" ht="12" customHeight="1">
      <c r="A319" s="18"/>
      <c r="B319" s="16" t="s">
        <v>89</v>
      </c>
      <c r="C319" s="24"/>
      <c r="D319" s="25">
        <f>SUM(D308:D318)</f>
        <v>67341.449999999983</v>
      </c>
      <c r="E319" s="10"/>
      <c r="F319" s="26"/>
      <c r="G319" s="28">
        <f>SUM(G308:G318)</f>
        <v>2095.7000000000003</v>
      </c>
    </row>
    <row r="320" spans="1:7" ht="12" customHeight="1">
      <c r="A320" s="19" t="s">
        <v>90</v>
      </c>
      <c r="B320" s="96" t="s">
        <v>172</v>
      </c>
      <c r="C320" s="96"/>
      <c r="D320" s="96"/>
      <c r="E320" s="96"/>
      <c r="F320" s="96"/>
      <c r="G320" s="96"/>
    </row>
    <row r="321" spans="1:14" ht="12" customHeight="1">
      <c r="A321" s="19" t="s">
        <v>92</v>
      </c>
      <c r="B321" s="99"/>
      <c r="C321" s="100"/>
      <c r="D321" s="100"/>
      <c r="E321" s="100"/>
      <c r="F321" s="100"/>
      <c r="G321" s="100"/>
    </row>
    <row r="322" spans="1:14" ht="12" customHeight="1">
      <c r="A322" s="31" t="s">
        <v>94</v>
      </c>
      <c r="B322" s="96"/>
      <c r="C322" s="96"/>
      <c r="D322" s="96"/>
      <c r="E322" s="96"/>
      <c r="F322" s="96"/>
      <c r="G322" s="96"/>
    </row>
    <row r="323" spans="1:14" ht="28.5" customHeight="1">
      <c r="A323" s="31" t="s">
        <v>96</v>
      </c>
      <c r="B323" s="101" t="s">
        <v>131</v>
      </c>
      <c r="C323" s="102"/>
      <c r="D323" s="102"/>
      <c r="E323" s="102"/>
      <c r="F323" s="102"/>
      <c r="G323" s="102"/>
    </row>
    <row r="324" spans="1:14" ht="12" customHeight="1">
      <c r="A324" s="20" t="s">
        <v>97</v>
      </c>
      <c r="B324" s="118"/>
      <c r="C324" s="100"/>
      <c r="D324" s="100"/>
      <c r="E324" s="100"/>
      <c r="F324" s="100"/>
      <c r="G324" s="100"/>
    </row>
    <row r="325" spans="1:14" ht="12" customHeight="1">
      <c r="A325" s="13"/>
    </row>
    <row r="326" spans="1:14" ht="12" customHeight="1">
      <c r="A326" s="13"/>
    </row>
    <row r="327" spans="1:14" ht="24" customHeight="1">
      <c r="A327" s="1" t="s">
        <v>159</v>
      </c>
      <c r="D327" s="114" t="s">
        <v>150</v>
      </c>
      <c r="E327" s="114"/>
      <c r="F327" s="114"/>
      <c r="G327" s="1"/>
      <c r="M327" s="103"/>
      <c r="N327" s="103"/>
    </row>
    <row r="328" spans="1:14" ht="12" customHeight="1">
      <c r="A328" s="13"/>
    </row>
    <row r="329" spans="1:14" ht="12" customHeight="1">
      <c r="A329" s="52" t="s">
        <v>151</v>
      </c>
      <c r="B329" s="55"/>
      <c r="C329" s="56"/>
      <c r="D329" s="53" t="s">
        <v>152</v>
      </c>
      <c r="F329" s="53" t="s">
        <v>153</v>
      </c>
    </row>
    <row r="330" spans="1:14" ht="12" customHeight="1">
      <c r="A330" s="54">
        <v>150</v>
      </c>
      <c r="B330" s="55" t="s">
        <v>217</v>
      </c>
      <c r="C330" s="56"/>
      <c r="D330" s="58">
        <f>D32</f>
        <v>1082729.9620000001</v>
      </c>
      <c r="E330" s="59">
        <f>E32</f>
        <v>0</v>
      </c>
      <c r="F330" s="64">
        <f>G32</f>
        <v>40275.629999999997</v>
      </c>
    </row>
    <row r="331" spans="1:14" ht="12" customHeight="1">
      <c r="A331" s="54" t="s">
        <v>176</v>
      </c>
      <c r="B331" s="55" t="s">
        <v>177</v>
      </c>
      <c r="C331" s="56"/>
      <c r="D331" s="58">
        <f>D54</f>
        <v>110675.48</v>
      </c>
      <c r="E331" s="59">
        <f>E54</f>
        <v>0</v>
      </c>
      <c r="F331" s="64">
        <f>G54</f>
        <v>3173.0000000000005</v>
      </c>
    </row>
    <row r="332" spans="1:14" ht="12" customHeight="1">
      <c r="A332" s="54">
        <v>160</v>
      </c>
      <c r="B332" s="73" t="s">
        <v>218</v>
      </c>
      <c r="C332" s="57"/>
      <c r="D332" s="58">
        <f>D76</f>
        <v>1307251.845</v>
      </c>
      <c r="E332" s="59">
        <f>E76</f>
        <v>0</v>
      </c>
      <c r="F332" s="64">
        <f>G76</f>
        <v>48957.950000000004</v>
      </c>
    </row>
    <row r="333" spans="1:14" ht="12" customHeight="1">
      <c r="A333" s="54" t="s">
        <v>185</v>
      </c>
      <c r="B333" s="55" t="s">
        <v>186</v>
      </c>
      <c r="C333" s="56"/>
      <c r="D333" s="58">
        <f>D98</f>
        <v>165090.51</v>
      </c>
      <c r="E333" s="59">
        <f>E98</f>
        <v>0</v>
      </c>
      <c r="F333" s="64">
        <f>G98</f>
        <v>4060</v>
      </c>
    </row>
    <row r="334" spans="1:14" ht="12" customHeight="1">
      <c r="A334" s="54" t="s">
        <v>188</v>
      </c>
      <c r="B334" s="55" t="s">
        <v>219</v>
      </c>
      <c r="C334" s="56"/>
      <c r="D334" s="58">
        <f>D120</f>
        <v>474384.54199999996</v>
      </c>
      <c r="E334" s="59">
        <f>E120</f>
        <v>0</v>
      </c>
      <c r="F334" s="64">
        <f>G120</f>
        <v>17296.66</v>
      </c>
    </row>
    <row r="335" spans="1:14" ht="12" customHeight="1">
      <c r="A335" s="54" t="s">
        <v>193</v>
      </c>
      <c r="B335" s="55" t="s">
        <v>220</v>
      </c>
      <c r="C335" s="56"/>
      <c r="D335" s="58">
        <f>D142</f>
        <v>210657.745</v>
      </c>
      <c r="E335" s="59"/>
      <c r="F335" s="64">
        <f>G142</f>
        <v>8114.5700000000015</v>
      </c>
    </row>
    <row r="336" spans="1:14" ht="12" customHeight="1">
      <c r="A336" s="54" t="s">
        <v>198</v>
      </c>
      <c r="B336" s="55" t="s">
        <v>199</v>
      </c>
      <c r="C336" s="56"/>
      <c r="D336" s="58">
        <f>D164</f>
        <v>341718.315</v>
      </c>
      <c r="E336" s="59">
        <f>E164</f>
        <v>0</v>
      </c>
      <c r="F336" s="74">
        <f>G164</f>
        <v>11952.55</v>
      </c>
    </row>
    <row r="337" spans="1:6" ht="12" customHeight="1">
      <c r="A337" s="54" t="s">
        <v>202</v>
      </c>
      <c r="B337" s="55" t="s">
        <v>203</v>
      </c>
      <c r="C337" s="56"/>
      <c r="D337" s="58">
        <f>D186</f>
        <v>169105.99</v>
      </c>
      <c r="E337" s="59"/>
      <c r="F337" s="74">
        <f>G186</f>
        <v>6774.73</v>
      </c>
    </row>
    <row r="338" spans="1:6" ht="12" customHeight="1">
      <c r="A338" s="54">
        <v>220</v>
      </c>
      <c r="B338" s="55" t="s">
        <v>204</v>
      </c>
      <c r="C338" s="56"/>
      <c r="D338" s="58">
        <f>D208</f>
        <v>215381.14100000006</v>
      </c>
      <c r="E338" s="59"/>
      <c r="F338" s="74">
        <f>G208</f>
        <v>8685.1440000000002</v>
      </c>
    </row>
    <row r="339" spans="1:6" ht="12" customHeight="1">
      <c r="A339" s="54">
        <v>240</v>
      </c>
      <c r="B339" s="55" t="s">
        <v>221</v>
      </c>
      <c r="C339" s="56"/>
      <c r="D339" s="58">
        <f t="shared" ref="D339:E339" si="2">D231</f>
        <v>337898.46499999991</v>
      </c>
      <c r="E339" s="59">
        <f t="shared" si="2"/>
        <v>0</v>
      </c>
      <c r="F339" s="64">
        <f>G231</f>
        <v>12398.44</v>
      </c>
    </row>
    <row r="340" spans="1:6" ht="12" customHeight="1">
      <c r="A340" s="54" t="s">
        <v>210</v>
      </c>
      <c r="B340" s="55" t="s">
        <v>222</v>
      </c>
      <c r="C340" s="56"/>
      <c r="D340" s="58">
        <f t="shared" ref="D340:E340" si="3">D253</f>
        <v>15674.500000000002</v>
      </c>
      <c r="E340" s="59">
        <f t="shared" si="3"/>
        <v>0</v>
      </c>
      <c r="F340" s="64">
        <f>G253</f>
        <v>584.20000000000005</v>
      </c>
    </row>
    <row r="341" spans="1:6" ht="12" customHeight="1">
      <c r="A341" s="54">
        <v>245</v>
      </c>
      <c r="B341" s="55" t="s">
        <v>223</v>
      </c>
      <c r="C341" s="56"/>
      <c r="D341" s="58">
        <f>D275</f>
        <v>186226.29499999998</v>
      </c>
      <c r="E341" s="59">
        <f t="shared" ref="E341" si="4">E275</f>
        <v>0</v>
      </c>
      <c r="F341" s="64">
        <f>G275</f>
        <v>6911.1500000000005</v>
      </c>
    </row>
    <row r="342" spans="1:6" ht="12" customHeight="1">
      <c r="A342" s="54">
        <v>265</v>
      </c>
      <c r="B342" s="55" t="s">
        <v>213</v>
      </c>
      <c r="C342" s="56"/>
      <c r="D342" s="58">
        <f t="shared" ref="D342:E342" si="5">D297</f>
        <v>232738.35</v>
      </c>
      <c r="E342" s="59">
        <f t="shared" si="5"/>
        <v>0</v>
      </c>
      <c r="F342" s="64">
        <f>G297</f>
        <v>9619.0000000000018</v>
      </c>
    </row>
    <row r="343" spans="1:6" ht="12" customHeight="1">
      <c r="A343" s="54" t="s">
        <v>224</v>
      </c>
      <c r="B343" s="55" t="s">
        <v>216</v>
      </c>
      <c r="C343" s="56"/>
      <c r="D343" s="58">
        <f>D319</f>
        <v>67341.449999999983</v>
      </c>
      <c r="E343" s="59">
        <f t="shared" ref="E343" si="6">E319</f>
        <v>0</v>
      </c>
      <c r="F343" s="64">
        <f>G319</f>
        <v>2095.7000000000003</v>
      </c>
    </row>
    <row r="344" spans="1:6" ht="12" customHeight="1">
      <c r="A344" s="51"/>
      <c r="F344" s="11"/>
    </row>
    <row r="345" spans="1:6" ht="12" customHeight="1">
      <c r="A345" s="60" t="s">
        <v>225</v>
      </c>
      <c r="B345" s="61"/>
      <c r="C345" s="62"/>
      <c r="D345" s="63">
        <f>SUM(D330:D344)</f>
        <v>4916874.59</v>
      </c>
      <c r="E345" s="50"/>
      <c r="F345" s="65">
        <f>SUM(F330:F344)</f>
        <v>180898.72400000005</v>
      </c>
    </row>
    <row r="346" spans="1:6" ht="12" customHeight="1">
      <c r="A346" s="51"/>
    </row>
    <row r="347" spans="1:6" ht="12" customHeight="1">
      <c r="A347" s="13"/>
    </row>
    <row r="348" spans="1:6" ht="12" customHeight="1">
      <c r="A348" s="13"/>
    </row>
    <row r="349" spans="1:6" ht="12" customHeight="1">
      <c r="A349" s="13"/>
    </row>
    <row r="350" spans="1:6" ht="12" customHeight="1">
      <c r="A350" s="13"/>
    </row>
    <row r="351" spans="1:6" ht="12" customHeight="1">
      <c r="A351" s="13"/>
    </row>
    <row r="352" spans="1:6" ht="12" customHeight="1">
      <c r="A352" s="13"/>
    </row>
    <row r="353" spans="1:1" ht="12" customHeight="1">
      <c r="A353" s="13"/>
    </row>
    <row r="354" spans="1:1" ht="12" customHeight="1">
      <c r="A354" s="13"/>
    </row>
    <row r="355" spans="1:1" ht="12" customHeight="1">
      <c r="A355" s="13"/>
    </row>
    <row r="356" spans="1:1" ht="12" customHeight="1">
      <c r="A356" s="13"/>
    </row>
    <row r="357" spans="1:1" ht="12" customHeight="1">
      <c r="A357" s="13"/>
    </row>
    <row r="358" spans="1:1" ht="12" customHeight="1">
      <c r="A358" s="13"/>
    </row>
    <row r="359" spans="1:1" ht="12" customHeight="1">
      <c r="A359" s="13"/>
    </row>
    <row r="360" spans="1:1" ht="12" customHeight="1">
      <c r="A360" s="13"/>
    </row>
    <row r="361" spans="1:1" ht="12" customHeight="1">
      <c r="A361" s="13"/>
    </row>
    <row r="362" spans="1:1" ht="12" customHeight="1">
      <c r="A362" s="13"/>
    </row>
    <row r="363" spans="1:1" ht="12" customHeight="1">
      <c r="A363" s="13"/>
    </row>
    <row r="364" spans="1:1" ht="12" customHeight="1">
      <c r="A364" s="13"/>
    </row>
    <row r="365" spans="1:1" ht="12" customHeight="1">
      <c r="A365" s="13"/>
    </row>
    <row r="366" spans="1:1" ht="12" customHeight="1">
      <c r="A366" s="13"/>
    </row>
    <row r="367" spans="1:1" ht="12" customHeight="1">
      <c r="A367" s="13"/>
    </row>
    <row r="368" spans="1:1" ht="12" customHeight="1">
      <c r="A368" s="13"/>
    </row>
    <row r="369" spans="1:1" ht="12" customHeight="1">
      <c r="A369" s="13"/>
    </row>
    <row r="370" spans="1:1" ht="12" customHeight="1">
      <c r="A370" s="13"/>
    </row>
    <row r="371" spans="1:1" ht="12" customHeight="1">
      <c r="A371" s="13"/>
    </row>
    <row r="372" spans="1:1" ht="12" customHeight="1">
      <c r="A372" s="13"/>
    </row>
    <row r="373" spans="1:1" ht="12" customHeight="1">
      <c r="A373" s="13"/>
    </row>
    <row r="374" spans="1:1" ht="12" customHeight="1">
      <c r="A374" s="13"/>
    </row>
    <row r="375" spans="1:1" ht="12" customHeight="1">
      <c r="A375" s="13"/>
    </row>
    <row r="376" spans="1:1" ht="12" customHeight="1">
      <c r="A376" s="13"/>
    </row>
    <row r="377" spans="1:1" ht="12" customHeight="1">
      <c r="A377" s="13"/>
    </row>
    <row r="378" spans="1:1" ht="12" customHeight="1">
      <c r="A378" s="13"/>
    </row>
    <row r="379" spans="1:1" ht="12" customHeight="1">
      <c r="A379" s="13"/>
    </row>
    <row r="380" spans="1:1" ht="12" customHeight="1">
      <c r="A380" s="13"/>
    </row>
    <row r="381" spans="1:1" ht="12" customHeight="1">
      <c r="A381" s="13"/>
    </row>
    <row r="382" spans="1:1" ht="12" customHeight="1">
      <c r="A382" s="13"/>
    </row>
    <row r="383" spans="1:1" ht="12" customHeight="1">
      <c r="A383" s="13"/>
    </row>
    <row r="384" spans="1:1" ht="12" customHeight="1">
      <c r="A384" s="13"/>
    </row>
    <row r="385" spans="1:1" ht="12" customHeight="1">
      <c r="A385" s="13"/>
    </row>
    <row r="386" spans="1:1" ht="12" customHeight="1">
      <c r="A386" s="13"/>
    </row>
    <row r="387" spans="1:1" ht="12" customHeight="1">
      <c r="A387" s="13"/>
    </row>
    <row r="388" spans="1:1" ht="12" customHeight="1">
      <c r="A388" s="13"/>
    </row>
    <row r="389" spans="1:1" ht="12" customHeight="1">
      <c r="A389" s="13"/>
    </row>
    <row r="390" spans="1:1" ht="12" customHeight="1">
      <c r="A390" s="13"/>
    </row>
    <row r="391" spans="1:1" ht="12" customHeight="1">
      <c r="A391" s="13"/>
    </row>
    <row r="392" spans="1:1" ht="12" customHeight="1">
      <c r="A392" s="13"/>
    </row>
    <row r="393" spans="1:1" ht="12" customHeight="1">
      <c r="A393" s="13"/>
    </row>
    <row r="394" spans="1:1" ht="12" customHeight="1">
      <c r="A394" s="13"/>
    </row>
    <row r="395" spans="1:1" ht="12" customHeight="1">
      <c r="A395" s="13"/>
    </row>
    <row r="396" spans="1:1" ht="12" customHeight="1">
      <c r="A396" s="13"/>
    </row>
    <row r="397" spans="1:1" ht="12" customHeight="1">
      <c r="A397" s="13"/>
    </row>
    <row r="398" spans="1:1" ht="12" customHeight="1">
      <c r="A398" s="13"/>
    </row>
    <row r="399" spans="1:1" ht="12" customHeight="1">
      <c r="A399" s="13"/>
    </row>
    <row r="400" spans="1:1" ht="12" customHeight="1">
      <c r="A400" s="13"/>
    </row>
    <row r="401" spans="1:1" ht="12" customHeight="1">
      <c r="A401" s="13"/>
    </row>
    <row r="402" spans="1:1" ht="12" customHeight="1">
      <c r="A402" s="13"/>
    </row>
    <row r="403" spans="1:1" ht="12" customHeight="1">
      <c r="A403" s="13"/>
    </row>
    <row r="404" spans="1:1" ht="12" customHeight="1">
      <c r="A404" s="13"/>
    </row>
    <row r="405" spans="1:1" ht="12" customHeight="1">
      <c r="A405" s="13"/>
    </row>
    <row r="406" spans="1:1" ht="12" customHeight="1">
      <c r="A406" s="13"/>
    </row>
    <row r="407" spans="1:1" ht="12" customHeight="1">
      <c r="A407" s="13"/>
    </row>
    <row r="408" spans="1:1" ht="12" customHeight="1">
      <c r="A408" s="13"/>
    </row>
    <row r="409" spans="1:1" ht="12" customHeight="1">
      <c r="A409" s="13"/>
    </row>
    <row r="410" spans="1:1" ht="12" customHeight="1">
      <c r="A410" s="13"/>
    </row>
    <row r="411" spans="1:1" ht="12" customHeight="1">
      <c r="A411" s="13"/>
    </row>
    <row r="412" spans="1:1" ht="12" customHeight="1">
      <c r="A412" s="13"/>
    </row>
    <row r="413" spans="1:1" ht="12" customHeight="1">
      <c r="A413" s="13"/>
    </row>
    <row r="414" spans="1:1" ht="12" customHeight="1">
      <c r="A414" s="13"/>
    </row>
    <row r="415" spans="1:1" ht="12" customHeight="1">
      <c r="A415" s="13"/>
    </row>
    <row r="416" spans="1:1" ht="12" customHeight="1">
      <c r="A416" s="13"/>
    </row>
    <row r="417" spans="1:1" ht="12" customHeight="1">
      <c r="A417" s="13"/>
    </row>
    <row r="418" spans="1:1" ht="12" customHeight="1">
      <c r="A418" s="13"/>
    </row>
    <row r="419" spans="1:1" ht="12" customHeight="1">
      <c r="A419" s="13"/>
    </row>
    <row r="420" spans="1:1" ht="12" customHeight="1">
      <c r="A420" s="13"/>
    </row>
    <row r="421" spans="1:1" ht="12" customHeight="1">
      <c r="A421" s="13"/>
    </row>
    <row r="422" spans="1:1" ht="12" customHeight="1">
      <c r="A422" s="13"/>
    </row>
    <row r="423" spans="1:1" ht="12" customHeight="1">
      <c r="A423" s="13"/>
    </row>
    <row r="424" spans="1:1" ht="12" customHeight="1">
      <c r="A424" s="13"/>
    </row>
    <row r="425" spans="1:1" ht="12" customHeight="1">
      <c r="A425" s="13"/>
    </row>
    <row r="426" spans="1:1" ht="12" customHeight="1">
      <c r="A426" s="13"/>
    </row>
    <row r="427" spans="1:1" ht="12" customHeight="1">
      <c r="A427" s="13"/>
    </row>
    <row r="428" spans="1:1" ht="12" customHeight="1">
      <c r="A428" s="13"/>
    </row>
    <row r="429" spans="1:1" ht="12" customHeight="1">
      <c r="A429" s="13"/>
    </row>
    <row r="430" spans="1:1" ht="12" customHeight="1">
      <c r="A430" s="13"/>
    </row>
    <row r="431" spans="1:1" ht="12" customHeight="1">
      <c r="A431" s="13"/>
    </row>
    <row r="432" spans="1:1" ht="12" customHeight="1">
      <c r="A432" s="13"/>
    </row>
    <row r="433" spans="1:1" ht="12" customHeight="1">
      <c r="A433" s="13"/>
    </row>
    <row r="434" spans="1:1" ht="12" customHeight="1">
      <c r="A434" s="13"/>
    </row>
    <row r="435" spans="1:1" ht="12" customHeight="1">
      <c r="A435" s="13"/>
    </row>
    <row r="436" spans="1:1" ht="12" customHeight="1">
      <c r="A436" s="13"/>
    </row>
    <row r="437" spans="1:1" ht="12" customHeight="1">
      <c r="A437" s="13"/>
    </row>
    <row r="438" spans="1:1" ht="12" customHeight="1">
      <c r="A438" s="13"/>
    </row>
    <row r="439" spans="1:1" ht="12" customHeight="1">
      <c r="A439" s="13"/>
    </row>
    <row r="440" spans="1:1" ht="12" customHeight="1">
      <c r="A440" s="13"/>
    </row>
    <row r="441" spans="1:1" ht="12" customHeight="1">
      <c r="A441" s="13"/>
    </row>
    <row r="442" spans="1:1" ht="12" customHeight="1">
      <c r="A442" s="13"/>
    </row>
    <row r="443" spans="1:1" ht="12" customHeight="1">
      <c r="A443" s="13"/>
    </row>
    <row r="444" spans="1:1" ht="12" customHeight="1">
      <c r="A444" s="13"/>
    </row>
    <row r="445" spans="1:1" ht="12" customHeight="1">
      <c r="A445" s="13"/>
    </row>
    <row r="446" spans="1:1" ht="12" customHeight="1">
      <c r="A446" s="13"/>
    </row>
    <row r="447" spans="1:1" ht="12" customHeight="1">
      <c r="A447" s="13"/>
    </row>
    <row r="448" spans="1:1" ht="12" customHeight="1">
      <c r="A448" s="13"/>
    </row>
    <row r="449" spans="1:1" ht="12" customHeight="1">
      <c r="A449" s="13"/>
    </row>
    <row r="450" spans="1:1" ht="12" customHeight="1">
      <c r="A450" s="13"/>
    </row>
    <row r="451" spans="1:1" ht="12" customHeight="1">
      <c r="A451" s="13"/>
    </row>
    <row r="452" spans="1:1" ht="12" customHeight="1">
      <c r="A452" s="13"/>
    </row>
    <row r="453" spans="1:1" ht="12" customHeight="1">
      <c r="A453" s="13"/>
    </row>
    <row r="454" spans="1:1" ht="12" customHeight="1">
      <c r="A454" s="13"/>
    </row>
    <row r="455" spans="1:1" ht="12" customHeight="1">
      <c r="A455" s="13"/>
    </row>
    <row r="456" spans="1:1" ht="12" customHeight="1">
      <c r="A456" s="13"/>
    </row>
    <row r="457" spans="1:1" ht="12" customHeight="1">
      <c r="A457" s="13"/>
    </row>
    <row r="458" spans="1:1" ht="12" customHeight="1">
      <c r="A458" s="13"/>
    </row>
    <row r="459" spans="1:1" ht="12" customHeight="1">
      <c r="A459" s="13"/>
    </row>
    <row r="460" spans="1:1" ht="12" customHeight="1">
      <c r="A460" s="13"/>
    </row>
    <row r="461" spans="1:1" ht="12" customHeight="1">
      <c r="A461" s="13"/>
    </row>
    <row r="462" spans="1:1" ht="12" customHeight="1">
      <c r="A462" s="13"/>
    </row>
  </sheetData>
  <mergeCells count="104">
    <mergeCell ref="D327:F327"/>
    <mergeCell ref="M327:N327"/>
    <mergeCell ref="A10:B10"/>
    <mergeCell ref="B123:G123"/>
    <mergeCell ref="C41:D41"/>
    <mergeCell ref="F41:G41"/>
    <mergeCell ref="A11:B11"/>
    <mergeCell ref="A12:B12"/>
    <mergeCell ref="A13:B13"/>
    <mergeCell ref="A14:B14"/>
    <mergeCell ref="A15:B15"/>
    <mergeCell ref="C19:D19"/>
    <mergeCell ref="F19:G19"/>
    <mergeCell ref="B33:G33"/>
    <mergeCell ref="B34:G34"/>
    <mergeCell ref="B187:G187"/>
    <mergeCell ref="B57:G57"/>
    <mergeCell ref="B58:G58"/>
    <mergeCell ref="B59:G59"/>
    <mergeCell ref="C63:D63"/>
    <mergeCell ref="F63:G63"/>
    <mergeCell ref="B77:G77"/>
    <mergeCell ref="B78:G78"/>
    <mergeCell ref="B80:G80"/>
    <mergeCell ref="M1:N1"/>
    <mergeCell ref="A3:C3"/>
    <mergeCell ref="A4:B4"/>
    <mergeCell ref="A8:B8"/>
    <mergeCell ref="A9:B9"/>
    <mergeCell ref="B36:G36"/>
    <mergeCell ref="B35:G35"/>
    <mergeCell ref="B37:G37"/>
    <mergeCell ref="B55:G55"/>
    <mergeCell ref="B79:G79"/>
    <mergeCell ref="B81:G81"/>
    <mergeCell ref="B235:G235"/>
    <mergeCell ref="F218:G218"/>
    <mergeCell ref="B232:G232"/>
    <mergeCell ref="B233:G233"/>
    <mergeCell ref="B234:G234"/>
    <mergeCell ref="B165:G165"/>
    <mergeCell ref="B166:G166"/>
    <mergeCell ref="B167:G167"/>
    <mergeCell ref="B168:G168"/>
    <mergeCell ref="B169:G169"/>
    <mergeCell ref="F107:G107"/>
    <mergeCell ref="B121:G121"/>
    <mergeCell ref="B209:G209"/>
    <mergeCell ref="B210:G210"/>
    <mergeCell ref="B211:G211"/>
    <mergeCell ref="B212:G212"/>
    <mergeCell ref="B213:G213"/>
    <mergeCell ref="B122:G122"/>
    <mergeCell ref="B124:G124"/>
    <mergeCell ref="B125:G125"/>
    <mergeCell ref="C151:D151"/>
    <mergeCell ref="F151:G151"/>
    <mergeCell ref="B236:G236"/>
    <mergeCell ref="C173:D173"/>
    <mergeCell ref="F173:G173"/>
    <mergeCell ref="C85:D85"/>
    <mergeCell ref="F85:G85"/>
    <mergeCell ref="B99:G99"/>
    <mergeCell ref="B100:G100"/>
    <mergeCell ref="B102:G102"/>
    <mergeCell ref="B101:G101"/>
    <mergeCell ref="B191:G191"/>
    <mergeCell ref="B188:G188"/>
    <mergeCell ref="B189:G189"/>
    <mergeCell ref="B190:G190"/>
    <mergeCell ref="B103:G103"/>
    <mergeCell ref="C107:D107"/>
    <mergeCell ref="C218:D218"/>
    <mergeCell ref="C129:D129"/>
    <mergeCell ref="F129:G129"/>
    <mergeCell ref="B143:G143"/>
    <mergeCell ref="B144:G144"/>
    <mergeCell ref="B145:G145"/>
    <mergeCell ref="B146:G146"/>
    <mergeCell ref="B147:G147"/>
    <mergeCell ref="C240:D240"/>
    <mergeCell ref="F240:G240"/>
    <mergeCell ref="C262:D262"/>
    <mergeCell ref="F262:G262"/>
    <mergeCell ref="B256:G256"/>
    <mergeCell ref="B324:G324"/>
    <mergeCell ref="B300:G300"/>
    <mergeCell ref="B301:G301"/>
    <mergeCell ref="B302:G302"/>
    <mergeCell ref="B320:G320"/>
    <mergeCell ref="B321:G321"/>
    <mergeCell ref="B323:G323"/>
    <mergeCell ref="B322:G322"/>
    <mergeCell ref="B299:G299"/>
    <mergeCell ref="B254:G254"/>
    <mergeCell ref="B255:G255"/>
    <mergeCell ref="B257:G257"/>
    <mergeCell ref="B258:G258"/>
    <mergeCell ref="B279:G279"/>
    <mergeCell ref="B280:G280"/>
    <mergeCell ref="B298:G298"/>
    <mergeCell ref="B278:G278"/>
    <mergeCell ref="B276:G276"/>
    <mergeCell ref="B277:G277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4" manualBreakCount="4">
    <brk id="60" max="16383" man="1"/>
    <brk id="148" max="16383" man="1"/>
    <brk id="237" max="16383" man="1"/>
    <brk id="30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7158fa-7e07-4f26-8944-3289b80068b0">
      <Terms xmlns="http://schemas.microsoft.com/office/infopath/2007/PartnerControls"/>
    </lcf76f155ced4ddcb4097134ff3c332f>
    <TaxCatchAll xmlns="78291149-4dbd-499b-91d0-d9435b414a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0E002113710418860A5D87EEFCC52" ma:contentTypeVersion="13" ma:contentTypeDescription="Opprett et nytt dokument." ma:contentTypeScope="" ma:versionID="dbb65ffe35191778908da86147cac1e5">
  <xsd:schema xmlns:xsd="http://www.w3.org/2001/XMLSchema" xmlns:xs="http://www.w3.org/2001/XMLSchema" xmlns:p="http://schemas.microsoft.com/office/2006/metadata/properties" xmlns:ns2="78291149-4dbd-499b-91d0-d9435b414a84" xmlns:ns3="5f7158fa-7e07-4f26-8944-3289b80068b0" targetNamespace="http://schemas.microsoft.com/office/2006/metadata/properties" ma:root="true" ma:fieldsID="a98a9363c6761c1f53e7be510b742b97" ns2:_="" ns3:_="">
    <xsd:import namespace="78291149-4dbd-499b-91d0-d9435b414a84"/>
    <xsd:import namespace="5f7158fa-7e07-4f26-8944-3289b80068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1149-4dbd-499b-91d0-d9435b414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52d581-a27f-4402-bfaf-1cf4f1185ec2}" ma:internalName="TaxCatchAll" ma:showField="CatchAllData" ma:web="78291149-4dbd-499b-91d0-d9435b414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58fa-7e07-4f26-8944-3289b800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F7973-F196-4D7C-BF1D-A01DE798B9CB}">
  <ds:schemaRefs>
    <ds:schemaRef ds:uri="http://schemas.microsoft.com/office/2006/metadata/properties"/>
    <ds:schemaRef ds:uri="http://schemas.microsoft.com/office/infopath/2007/PartnerControls"/>
    <ds:schemaRef ds:uri="5f7158fa-7e07-4f26-8944-3289b80068b0"/>
    <ds:schemaRef ds:uri="78291149-4dbd-499b-91d0-d9435b414a84"/>
  </ds:schemaRefs>
</ds:datastoreItem>
</file>

<file path=customXml/itemProps2.xml><?xml version="1.0" encoding="utf-8"?>
<ds:datastoreItem xmlns:ds="http://schemas.openxmlformats.org/officeDocument/2006/customXml" ds:itemID="{8FC85844-8429-4502-8EAD-D0E146349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91149-4dbd-499b-91d0-d9435b414a84"/>
    <ds:schemaRef ds:uri="5f7158fa-7e07-4f26-8944-3289b8006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A489C7-D686-49B8-BFC9-E1270F456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Kalender</vt:lpstr>
      <vt:lpstr>Ro 1 Vestre Aker-Østre Bærum</vt:lpstr>
      <vt:lpstr>Ro 2 Lommedalen-Vestre Bærum</vt:lpstr>
      <vt:lpstr>'Ro 1 Vestre Aker-Østre Bærum'!Utskriftsområde</vt:lpstr>
      <vt:lpstr>'Ro 2 Lommedalen-Vestre Bærum'!Utskriftsområde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Stubberød</dc:creator>
  <cp:keywords/>
  <dc:description/>
  <cp:lastModifiedBy>Darko Tomasevic</cp:lastModifiedBy>
  <cp:revision/>
  <dcterms:created xsi:type="dcterms:W3CDTF">2008-01-08T12:09:36Z</dcterms:created>
  <dcterms:modified xsi:type="dcterms:W3CDTF">2024-08-21T04:24:38Z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0x010100B2F0E002113710418860A5D87EEFCC52</vt:lpwstr>
  </property>
  <property fmtid="{D5CDD505-2E9C-101B-9397-08002B2CF9AE}" pid="3" name="MediaServiceImageTags">
    <vt:lpwstr/>
  </property>
</Properties>
</file>