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uter1.sharepoint.com/sites/TransporttjenesterRomerikeogHadeland2028/Shared Documents/Konkurransegrunnlag/Arbeidsversjon Hadeland 2028/Vedlegg 3/"/>
    </mc:Choice>
  </mc:AlternateContent>
  <xr:revisionPtr revIDLastSave="50" documentId="8_{504AD921-C5E2-4749-B8D4-B9B39D6B61A3}" xr6:coauthVersionLast="47" xr6:coauthVersionMax="47" xr10:uidLastSave="{3783CE27-AD4B-48EF-8C5B-B2FE176C5F14}"/>
  <bookViews>
    <workbookView xWindow="-51720" yWindow="-120" windowWidth="51840" windowHeight="21120" tabRatio="856" firstSheet="1" activeTab="1" xr2:uid="{00000000-000D-0000-FFFF-FFFF00000000}"/>
  </bookViews>
  <sheets>
    <sheet name="Dager i 2029" sheetId="36" r:id="rId1"/>
    <sheet name="Hadeland " sheetId="34" r:id="rId2"/>
  </sheets>
  <definedNames>
    <definedName name="_xlnm.Print_Area" localSheetId="1">'Hadeland '!$A$1:$G$410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6" i="34" l="1"/>
  <c r="B404" i="34"/>
  <c r="A404" i="34"/>
  <c r="G381" i="34"/>
  <c r="D381" i="34"/>
  <c r="G378" i="34"/>
  <c r="D378" i="34"/>
  <c r="G374" i="34"/>
  <c r="D374" i="34"/>
  <c r="G373" i="34"/>
  <c r="D373" i="34"/>
  <c r="G370" i="34"/>
  <c r="D370" i="34"/>
  <c r="C16" i="34"/>
  <c r="G36" i="34" s="1"/>
  <c r="C15" i="34"/>
  <c r="G35" i="34" s="1"/>
  <c r="C14" i="34"/>
  <c r="G34" i="34" s="1"/>
  <c r="C13" i="34"/>
  <c r="G33" i="34" s="1"/>
  <c r="C12" i="34"/>
  <c r="G32" i="34" s="1"/>
  <c r="C11" i="34"/>
  <c r="G31" i="34" s="1"/>
  <c r="C10" i="34"/>
  <c r="G30" i="34" s="1"/>
  <c r="C9" i="34"/>
  <c r="G29" i="34" s="1"/>
  <c r="C8" i="34"/>
  <c r="D28" i="34" s="1"/>
  <c r="C7" i="34"/>
  <c r="G50" i="34" s="1"/>
  <c r="C6" i="34"/>
  <c r="G49" i="34" s="1"/>
  <c r="C5" i="34"/>
  <c r="G48" i="34" s="1"/>
  <c r="C4" i="34"/>
  <c r="G47" i="34" s="1"/>
  <c r="R371" i="36"/>
  <c r="Q371" i="36"/>
  <c r="P371" i="36"/>
  <c r="O371" i="36"/>
  <c r="N371" i="36"/>
  <c r="M371" i="36"/>
  <c r="L371" i="36"/>
  <c r="K371" i="36"/>
  <c r="J371" i="36"/>
  <c r="I371" i="36"/>
  <c r="H371" i="36"/>
  <c r="G371" i="36"/>
  <c r="F371" i="36"/>
  <c r="F372" i="36" s="1"/>
  <c r="D371" i="34" l="1"/>
  <c r="D375" i="34"/>
  <c r="D379" i="34"/>
  <c r="G371" i="34"/>
  <c r="G375" i="34"/>
  <c r="G379" i="34"/>
  <c r="D372" i="34"/>
  <c r="D376" i="34"/>
  <c r="D380" i="34"/>
  <c r="G372" i="34"/>
  <c r="G376" i="34"/>
  <c r="G380" i="34"/>
  <c r="D369" i="34"/>
  <c r="D377" i="34"/>
  <c r="G369" i="34"/>
  <c r="G377" i="34"/>
  <c r="G347" i="34"/>
  <c r="D351" i="34"/>
  <c r="G351" i="34"/>
  <c r="D352" i="34"/>
  <c r="G355" i="34"/>
  <c r="D347" i="34"/>
  <c r="D355" i="34"/>
  <c r="D348" i="34"/>
  <c r="D356" i="34"/>
  <c r="G348" i="34"/>
  <c r="G352" i="34"/>
  <c r="G356" i="34"/>
  <c r="D324" i="34"/>
  <c r="D349" i="34"/>
  <c r="D353" i="34"/>
  <c r="D357" i="34"/>
  <c r="G324" i="34"/>
  <c r="G349" i="34"/>
  <c r="G353" i="34"/>
  <c r="G357" i="34"/>
  <c r="D346" i="34"/>
  <c r="D350" i="34"/>
  <c r="D354" i="34"/>
  <c r="D358" i="34"/>
  <c r="G346" i="34"/>
  <c r="G350" i="34"/>
  <c r="G354" i="34"/>
  <c r="G358" i="34"/>
  <c r="G325" i="34"/>
  <c r="D328" i="34"/>
  <c r="G328" i="34"/>
  <c r="G329" i="34"/>
  <c r="D332" i="34"/>
  <c r="G332" i="34"/>
  <c r="D325" i="34"/>
  <c r="D329" i="34"/>
  <c r="D333" i="34"/>
  <c r="D326" i="34"/>
  <c r="D330" i="34"/>
  <c r="D334" i="34"/>
  <c r="G333" i="34"/>
  <c r="G326" i="34"/>
  <c r="G330" i="34"/>
  <c r="G334" i="34"/>
  <c r="D323" i="34"/>
  <c r="D327" i="34"/>
  <c r="D331" i="34"/>
  <c r="D335" i="34"/>
  <c r="G323" i="34"/>
  <c r="G327" i="34"/>
  <c r="G331" i="34"/>
  <c r="G335" i="34"/>
  <c r="D301" i="34"/>
  <c r="G303" i="34"/>
  <c r="D304" i="34"/>
  <c r="D305" i="34"/>
  <c r="D308" i="34"/>
  <c r="G308" i="34"/>
  <c r="D300" i="34"/>
  <c r="D309" i="34"/>
  <c r="G300" i="34"/>
  <c r="G311" i="34"/>
  <c r="G301" i="34"/>
  <c r="G305" i="34"/>
  <c r="G309" i="34"/>
  <c r="D302" i="34"/>
  <c r="D306" i="34"/>
  <c r="D310" i="34"/>
  <c r="G302" i="34"/>
  <c r="G306" i="34"/>
  <c r="G310" i="34"/>
  <c r="D303" i="34"/>
  <c r="D307" i="34"/>
  <c r="D311" i="34"/>
  <c r="G307" i="34"/>
  <c r="D312" i="34"/>
  <c r="G304" i="34"/>
  <c r="G312" i="34"/>
  <c r="G286" i="34"/>
  <c r="D278" i="34"/>
  <c r="D286" i="34"/>
  <c r="G283" i="34"/>
  <c r="G278" i="34"/>
  <c r="D282" i="34"/>
  <c r="G282" i="34"/>
  <c r="D283" i="34"/>
  <c r="D279" i="34"/>
  <c r="D287" i="34"/>
  <c r="G279" i="34"/>
  <c r="G287" i="34"/>
  <c r="F412" i="34" s="1"/>
  <c r="D280" i="34"/>
  <c r="D284" i="34"/>
  <c r="D288" i="34"/>
  <c r="G280" i="34"/>
  <c r="G284" i="34"/>
  <c r="G288" i="34"/>
  <c r="D277" i="34"/>
  <c r="D281" i="34"/>
  <c r="D285" i="34"/>
  <c r="D289" i="34"/>
  <c r="G277" i="34"/>
  <c r="G281" i="34"/>
  <c r="G285" i="34"/>
  <c r="G289" i="34"/>
  <c r="G259" i="34"/>
  <c r="D263" i="34"/>
  <c r="D255" i="34"/>
  <c r="G255" i="34"/>
  <c r="D259" i="34"/>
  <c r="D260" i="34"/>
  <c r="D264" i="34"/>
  <c r="G256" i="34"/>
  <c r="G260" i="34"/>
  <c r="G264" i="34"/>
  <c r="G263" i="34"/>
  <c r="D257" i="34"/>
  <c r="D261" i="34"/>
  <c r="D265" i="34"/>
  <c r="G232" i="34"/>
  <c r="G257" i="34"/>
  <c r="G261" i="34"/>
  <c r="G265" i="34"/>
  <c r="D256" i="34"/>
  <c r="D254" i="34"/>
  <c r="D258" i="34"/>
  <c r="D262" i="34"/>
  <c r="D266" i="34"/>
  <c r="G254" i="34"/>
  <c r="G258" i="34"/>
  <c r="G262" i="34"/>
  <c r="G266" i="34"/>
  <c r="D233" i="34"/>
  <c r="G236" i="34"/>
  <c r="D237" i="34"/>
  <c r="G240" i="34"/>
  <c r="D241" i="34"/>
  <c r="D232" i="34"/>
  <c r="D236" i="34"/>
  <c r="D240" i="34"/>
  <c r="G233" i="34"/>
  <c r="G237" i="34"/>
  <c r="G241" i="34"/>
  <c r="D234" i="34"/>
  <c r="D238" i="34"/>
  <c r="D242" i="34"/>
  <c r="G234" i="34"/>
  <c r="G238" i="34"/>
  <c r="G242" i="34"/>
  <c r="D231" i="34"/>
  <c r="D235" i="34"/>
  <c r="D239" i="34"/>
  <c r="D243" i="34"/>
  <c r="G231" i="34"/>
  <c r="G235" i="34"/>
  <c r="G239" i="34"/>
  <c r="G243" i="34"/>
  <c r="D213" i="34"/>
  <c r="G213" i="34"/>
  <c r="G214" i="34"/>
  <c r="D217" i="34"/>
  <c r="G217" i="34"/>
  <c r="D210" i="34"/>
  <c r="D214" i="34"/>
  <c r="D218" i="34"/>
  <c r="G210" i="34"/>
  <c r="G218" i="34"/>
  <c r="D209" i="34"/>
  <c r="G209" i="34"/>
  <c r="D188" i="34"/>
  <c r="D211" i="34"/>
  <c r="D215" i="34"/>
  <c r="D219" i="34"/>
  <c r="G189" i="34"/>
  <c r="G211" i="34"/>
  <c r="G215" i="34"/>
  <c r="G219" i="34"/>
  <c r="D208" i="34"/>
  <c r="D212" i="34"/>
  <c r="D216" i="34"/>
  <c r="D220" i="34"/>
  <c r="G208" i="34"/>
  <c r="G212" i="34"/>
  <c r="G216" i="34"/>
  <c r="G220" i="34"/>
  <c r="D190" i="34"/>
  <c r="G190" i="34"/>
  <c r="D192" i="34"/>
  <c r="D196" i="34"/>
  <c r="G197" i="34"/>
  <c r="D194" i="34"/>
  <c r="G186" i="34"/>
  <c r="G194" i="34"/>
  <c r="D187" i="34"/>
  <c r="D191" i="34"/>
  <c r="D195" i="34"/>
  <c r="D186" i="34"/>
  <c r="G187" i="34"/>
  <c r="G191" i="34"/>
  <c r="G195" i="34"/>
  <c r="D163" i="34"/>
  <c r="D171" i="34"/>
  <c r="G188" i="34"/>
  <c r="G192" i="34"/>
  <c r="G196" i="34"/>
  <c r="D185" i="34"/>
  <c r="D189" i="34"/>
  <c r="D193" i="34"/>
  <c r="D197" i="34"/>
  <c r="G185" i="34"/>
  <c r="G193" i="34"/>
  <c r="D167" i="34"/>
  <c r="D169" i="34"/>
  <c r="G163" i="34"/>
  <c r="G167" i="34"/>
  <c r="G171" i="34"/>
  <c r="D164" i="34"/>
  <c r="D168" i="34"/>
  <c r="D172" i="34"/>
  <c r="G164" i="34"/>
  <c r="G168" i="34"/>
  <c r="G172" i="34"/>
  <c r="D165" i="34"/>
  <c r="D173" i="34"/>
  <c r="D141" i="34"/>
  <c r="G165" i="34"/>
  <c r="G169" i="34"/>
  <c r="G173" i="34"/>
  <c r="D162" i="34"/>
  <c r="D170" i="34"/>
  <c r="D174" i="34"/>
  <c r="G162" i="34"/>
  <c r="G166" i="34"/>
  <c r="G170" i="34"/>
  <c r="G174" i="34"/>
  <c r="G144" i="34"/>
  <c r="D145" i="34"/>
  <c r="G145" i="34"/>
  <c r="D146" i="34"/>
  <c r="G146" i="34"/>
  <c r="G148" i="34"/>
  <c r="D140" i="34"/>
  <c r="D144" i="34"/>
  <c r="D148" i="34"/>
  <c r="D149" i="34"/>
  <c r="G141" i="34"/>
  <c r="G149" i="34"/>
  <c r="G140" i="34"/>
  <c r="D142" i="34"/>
  <c r="D150" i="34"/>
  <c r="D117" i="34"/>
  <c r="G142" i="34"/>
  <c r="G150" i="34"/>
  <c r="D139" i="34"/>
  <c r="D143" i="34"/>
  <c r="D147" i="34"/>
  <c r="D151" i="34"/>
  <c r="G139" i="34"/>
  <c r="G143" i="34"/>
  <c r="G147" i="34"/>
  <c r="G151" i="34"/>
  <c r="G118" i="34"/>
  <c r="D121" i="34"/>
  <c r="G121" i="34"/>
  <c r="G122" i="34"/>
  <c r="D125" i="34"/>
  <c r="G126" i="34"/>
  <c r="G117" i="34"/>
  <c r="G125" i="34"/>
  <c r="D118" i="34"/>
  <c r="D122" i="34"/>
  <c r="D126" i="34"/>
  <c r="D119" i="34"/>
  <c r="D123" i="34"/>
  <c r="D127" i="34"/>
  <c r="D98" i="34"/>
  <c r="G119" i="34"/>
  <c r="G123" i="34"/>
  <c r="G127" i="34"/>
  <c r="D116" i="34"/>
  <c r="D120" i="34"/>
  <c r="D124" i="34"/>
  <c r="D128" i="34"/>
  <c r="G116" i="34"/>
  <c r="G120" i="34"/>
  <c r="G124" i="34"/>
  <c r="G128" i="34"/>
  <c r="G97" i="34"/>
  <c r="G98" i="34"/>
  <c r="D99" i="34"/>
  <c r="G101" i="34"/>
  <c r="G93" i="34"/>
  <c r="D103" i="34"/>
  <c r="D95" i="34"/>
  <c r="G104" i="34"/>
  <c r="G96" i="34"/>
  <c r="G105" i="34"/>
  <c r="G94" i="34"/>
  <c r="G102" i="34"/>
  <c r="G95" i="34"/>
  <c r="G99" i="34"/>
  <c r="G103" i="34"/>
  <c r="D96" i="34"/>
  <c r="D100" i="34"/>
  <c r="D104" i="34"/>
  <c r="G100" i="34"/>
  <c r="D93" i="34"/>
  <c r="D97" i="34"/>
  <c r="D101" i="34"/>
  <c r="D105" i="34"/>
  <c r="D94" i="34"/>
  <c r="D102" i="34"/>
  <c r="G71" i="34"/>
  <c r="G75" i="34"/>
  <c r="G79" i="34"/>
  <c r="D71" i="34"/>
  <c r="D75" i="34"/>
  <c r="D79" i="34"/>
  <c r="D72" i="34"/>
  <c r="D76" i="34"/>
  <c r="D80" i="34"/>
  <c r="D48" i="34"/>
  <c r="G72" i="34"/>
  <c r="G76" i="34"/>
  <c r="G80" i="34"/>
  <c r="D73" i="34"/>
  <c r="D77" i="34"/>
  <c r="D81" i="34"/>
  <c r="G57" i="34"/>
  <c r="G73" i="34"/>
  <c r="G77" i="34"/>
  <c r="G81" i="34"/>
  <c r="D70" i="34"/>
  <c r="D74" i="34"/>
  <c r="D78" i="34"/>
  <c r="D82" i="34"/>
  <c r="G70" i="34"/>
  <c r="G74" i="34"/>
  <c r="G78" i="34"/>
  <c r="G82" i="34"/>
  <c r="D52" i="34"/>
  <c r="G52" i="34"/>
  <c r="G53" i="34"/>
  <c r="D56" i="34"/>
  <c r="G56" i="34"/>
  <c r="D49" i="34"/>
  <c r="D53" i="34"/>
  <c r="D57" i="34"/>
  <c r="D50" i="34"/>
  <c r="D54" i="34"/>
  <c r="D58" i="34"/>
  <c r="G54" i="34"/>
  <c r="G58" i="34"/>
  <c r="D47" i="34"/>
  <c r="D51" i="34"/>
  <c r="D55" i="34"/>
  <c r="D59" i="34"/>
  <c r="G51" i="34"/>
  <c r="G55" i="34"/>
  <c r="G59" i="34"/>
  <c r="D33" i="34"/>
  <c r="D31" i="34"/>
  <c r="D36" i="34"/>
  <c r="D32" i="34"/>
  <c r="D34" i="34"/>
  <c r="D35" i="34"/>
  <c r="D29" i="34"/>
  <c r="D30" i="34"/>
  <c r="C17" i="34"/>
  <c r="S371" i="36"/>
  <c r="G313" i="34" l="1"/>
  <c r="G336" i="34"/>
  <c r="D336" i="34"/>
  <c r="F404" i="34"/>
  <c r="D313" i="34"/>
  <c r="D404" i="34" s="1"/>
  <c r="D60" i="34"/>
  <c r="B407" i="34" l="1"/>
  <c r="A407" i="34"/>
  <c r="B406" i="34"/>
  <c r="A406" i="34"/>
  <c r="B405" i="34"/>
  <c r="A405" i="34"/>
  <c r="B403" i="34"/>
  <c r="A403" i="34"/>
  <c r="B402" i="34"/>
  <c r="A402" i="34"/>
  <c r="B401" i="34"/>
  <c r="A401" i="34"/>
  <c r="B400" i="34"/>
  <c r="A400" i="34"/>
  <c r="B399" i="34"/>
  <c r="A399" i="34"/>
  <c r="B398" i="34"/>
  <c r="A398" i="34"/>
  <c r="B397" i="34"/>
  <c r="A397" i="34"/>
  <c r="B396" i="34"/>
  <c r="A396" i="34"/>
  <c r="B395" i="34"/>
  <c r="A395" i="34"/>
  <c r="B394" i="34"/>
  <c r="A394" i="34"/>
  <c r="B393" i="34"/>
  <c r="A393" i="34"/>
  <c r="B392" i="34"/>
  <c r="A392" i="34"/>
  <c r="G28" i="34"/>
  <c r="G27" i="34"/>
  <c r="D27" i="34"/>
  <c r="G26" i="34"/>
  <c r="D26" i="34"/>
  <c r="G25" i="34"/>
  <c r="D25" i="34"/>
  <c r="G24" i="34"/>
  <c r="D24" i="34"/>
  <c r="G37" i="34" l="1"/>
  <c r="F392" i="34" s="1"/>
  <c r="D37" i="34"/>
  <c r="D392" i="34" s="1"/>
  <c r="D83" i="34"/>
  <c r="D394" i="34" s="1"/>
  <c r="D221" i="34"/>
  <c r="D400" i="34" s="1"/>
  <c r="D359" i="34"/>
  <c r="D406" i="34" s="1"/>
  <c r="G60" i="34"/>
  <c r="F393" i="34" s="1"/>
  <c r="G198" i="34"/>
  <c r="F399" i="34" s="1"/>
  <c r="F405" i="34"/>
  <c r="D290" i="34"/>
  <c r="D403" i="34" s="1"/>
  <c r="G152" i="34"/>
  <c r="F397" i="34" s="1"/>
  <c r="D267" i="34"/>
  <c r="D402" i="34" s="1"/>
  <c r="G129" i="34"/>
  <c r="F396" i="34" s="1"/>
  <c r="G267" i="34"/>
  <c r="F402" i="34" s="1"/>
  <c r="G290" i="34"/>
  <c r="F403" i="34" s="1"/>
  <c r="D106" i="34"/>
  <c r="D395" i="34" s="1"/>
  <c r="D244" i="34"/>
  <c r="D401" i="34" s="1"/>
  <c r="D382" i="34"/>
  <c r="D407" i="34" s="1"/>
  <c r="G175" i="34"/>
  <c r="F398" i="34" s="1"/>
  <c r="D152" i="34"/>
  <c r="D397" i="34" s="1"/>
  <c r="D129" i="34"/>
  <c r="D396" i="34" s="1"/>
  <c r="G106" i="34"/>
  <c r="F395" i="34" s="1"/>
  <c r="G244" i="34"/>
  <c r="F401" i="34" s="1"/>
  <c r="G382" i="34"/>
  <c r="F407" i="34" s="1"/>
  <c r="G83" i="34"/>
  <c r="F394" i="34" s="1"/>
  <c r="G221" i="34"/>
  <c r="F400" i="34" s="1"/>
  <c r="G359" i="34"/>
  <c r="F406" i="34" s="1"/>
  <c r="D393" i="34"/>
  <c r="D198" i="34"/>
  <c r="D399" i="34" s="1"/>
  <c r="D405" i="34"/>
  <c r="D175" i="34"/>
  <c r="D398" i="34" s="1"/>
  <c r="D409" i="34" l="1"/>
  <c r="F409" i="34"/>
  <c r="F411" i="34" s="1"/>
</calcChain>
</file>

<file path=xl/sharedStrings.xml><?xml version="1.0" encoding="utf-8"?>
<sst xmlns="http://schemas.openxmlformats.org/spreadsheetml/2006/main" count="1380" uniqueCount="145">
  <si>
    <t>Dagtyper i 2029</t>
  </si>
  <si>
    <t>Skoledager</t>
  </si>
  <si>
    <t>Skolefri og ferie</t>
  </si>
  <si>
    <t>Dag</t>
  </si>
  <si>
    <t>Dato</t>
  </si>
  <si>
    <t>Plantype</t>
  </si>
  <si>
    <t>Ma</t>
  </si>
  <si>
    <t>Ti</t>
  </si>
  <si>
    <t>On</t>
  </si>
  <si>
    <t>To</t>
  </si>
  <si>
    <t>Fr</t>
  </si>
  <si>
    <t>Lø</t>
  </si>
  <si>
    <t>Sø</t>
  </si>
  <si>
    <t>Ingen trafikk</t>
  </si>
  <si>
    <t>Mandag</t>
  </si>
  <si>
    <t>1. nyttårsdag</t>
  </si>
  <si>
    <t>-</t>
  </si>
  <si>
    <t>Tirsdag</t>
  </si>
  <si>
    <t>Tirsdag (skolefri)</t>
  </si>
  <si>
    <t>Onsdag</t>
  </si>
  <si>
    <t>Onsdag (skolefri)</t>
  </si>
  <si>
    <t>Torsdag</t>
  </si>
  <si>
    <t>Torsdag (skole)</t>
  </si>
  <si>
    <t>Fredag</t>
  </si>
  <si>
    <t>Fredag (skole</t>
  </si>
  <si>
    <t>Lørdag</t>
  </si>
  <si>
    <t>Søndag</t>
  </si>
  <si>
    <t>Mandag (skole)</t>
  </si>
  <si>
    <t>Tirsdag (skole)</t>
  </si>
  <si>
    <t>Onsdag (skole)</t>
  </si>
  <si>
    <t>Vinterferie</t>
  </si>
  <si>
    <t>Mandag (skolefri)</t>
  </si>
  <si>
    <t>Torsdag (skolefri)</t>
  </si>
  <si>
    <t>Fredag (skolefri)</t>
  </si>
  <si>
    <t>Skjærtorsdag</t>
  </si>
  <si>
    <t>Langfredag</t>
  </si>
  <si>
    <t>Påskeaften</t>
  </si>
  <si>
    <t>1. påskedag</t>
  </si>
  <si>
    <t>2. påskedag</t>
  </si>
  <si>
    <t>1. mai</t>
  </si>
  <si>
    <t>Kr. Himmelfart</t>
  </si>
  <si>
    <t>17. mai</t>
  </si>
  <si>
    <t>Pinseaften</t>
  </si>
  <si>
    <t>1. pinsedag</t>
  </si>
  <si>
    <t>2. pinsedag</t>
  </si>
  <si>
    <t>Sommerferie</t>
  </si>
  <si>
    <t>Mandag (skolefri</t>
  </si>
  <si>
    <t>Høstferie</t>
  </si>
  <si>
    <t>Julaften</t>
  </si>
  <si>
    <t>1. juledag</t>
  </si>
  <si>
    <t>2. juledag</t>
  </si>
  <si>
    <t>Nyttårsaften</t>
  </si>
  <si>
    <t>Sum dager</t>
  </si>
  <si>
    <t>Ruteområde Hadeland</t>
  </si>
  <si>
    <t>Bilag 1</t>
  </si>
  <si>
    <t>Korrigert:</t>
  </si>
  <si>
    <t xml:space="preserve">Dagtyper per år (i 2029) </t>
  </si>
  <si>
    <t>Mandag med skole</t>
  </si>
  <si>
    <t>Tirsdag med skole</t>
  </si>
  <si>
    <t>Onsdag med skole</t>
  </si>
  <si>
    <t>Torsdag med skole</t>
  </si>
  <si>
    <t>Fredag med skole</t>
  </si>
  <si>
    <t>Mandag (skolefri og ferie)</t>
  </si>
  <si>
    <t>Tirsdag (skolefri og ferie)</t>
  </si>
  <si>
    <t>Onsdag (skolefri og ferie)</t>
  </si>
  <si>
    <t>Torsdag (skolefri og ferie</t>
  </si>
  <si>
    <t>Fredag (skolefri og ferie)</t>
  </si>
  <si>
    <t>Dager uten kjøring</t>
  </si>
  <si>
    <t>sum</t>
  </si>
  <si>
    <t>NB! Linjenummer i parentes er dagens linjenummer hos Innlandstrafikk</t>
  </si>
  <si>
    <t>Linje:</t>
  </si>
  <si>
    <t>600 (112)</t>
  </si>
  <si>
    <t xml:space="preserve"> </t>
  </si>
  <si>
    <t>Harestua - Brandbu</t>
  </si>
  <si>
    <t>Rutekilometer</t>
  </si>
  <si>
    <t>Rutetimer</t>
  </si>
  <si>
    <t>ant km pr dag</t>
  </si>
  <si>
    <t>ant km pr år</t>
  </si>
  <si>
    <t>ant timer pr dag</t>
  </si>
  <si>
    <t>ant timer pr år</t>
  </si>
  <si>
    <t xml:space="preserve">Torsdag med skole </t>
  </si>
  <si>
    <t>sum per år</t>
  </si>
  <si>
    <t>Busskategori:</t>
  </si>
  <si>
    <t>Omstigningsmulighet:</t>
  </si>
  <si>
    <t>Til og fra tog (RE30/R31) ved Gran rådhus (Jaren st.)</t>
  </si>
  <si>
    <t>Spiserom/toalett:                              Se også vedlegg 4!</t>
  </si>
  <si>
    <t>Henvises til vedlegg 4a punkt 5.1. Tilbudte fasiliteter.</t>
  </si>
  <si>
    <t>Regulerings- og oppstillingstid:</t>
  </si>
  <si>
    <t>Spesielle forhold:</t>
  </si>
  <si>
    <t>605 (465)</t>
  </si>
  <si>
    <t>Lunner - Oppdalen - Gran</t>
  </si>
  <si>
    <t>Flere av veistrekningene linje 605 kjører på har bruksklasse Bk8- eller BkT8-veier.</t>
  </si>
  <si>
    <t>606 (466)</t>
  </si>
  <si>
    <t>Grua - Mylla - Lunner</t>
  </si>
  <si>
    <t>Flere av veistrekningene linje 606 kjører på har bruksklasse Bk8- eller BkT8-veier.</t>
  </si>
  <si>
    <t>610 (452)</t>
  </si>
  <si>
    <t>Jevnaker - Olimb - Lunner - Gran</t>
  </si>
  <si>
    <t>Flere av veistrekningene linje 610 kjører på har bruksklasse Bk8- eller BkT8-veier.</t>
  </si>
  <si>
    <t>615 (451)</t>
  </si>
  <si>
    <t>Jevanker - Grindvoll - Lunner - Gran</t>
  </si>
  <si>
    <t>Enkelte av veistrekningene linje 615 kjører på har bruksklasse Bk8- eller BkT8-veier.</t>
  </si>
  <si>
    <t>620 (453)</t>
  </si>
  <si>
    <t>Jevnaker - Grymyr - Brandbu</t>
  </si>
  <si>
    <t>Flere av veistrekningene linje 620 kjører på har bruksklasse Bk8- eller BkT8-veier.</t>
  </si>
  <si>
    <t>621 (456)</t>
  </si>
  <si>
    <t>Grymyr - Gran</t>
  </si>
  <si>
    <t>Flere av veistrekningene linje 621 kjører på har bruksklasse Bk8- eller BkT8-veier.</t>
  </si>
  <si>
    <t>622 (455)</t>
  </si>
  <si>
    <t>Gran - Moen - Brandbu</t>
  </si>
  <si>
    <t>Flere av veistrekningene linje 622 kjører på har bruksklasse Bk8- eller BkT8-veier.</t>
  </si>
  <si>
    <t>623 (457)</t>
  </si>
  <si>
    <t>Gran - Riis - Gran</t>
  </si>
  <si>
    <t>Flere av veistrekningene linje 623 kjører på har bruksklasse Bk8- eller BkT8-veier.</t>
  </si>
  <si>
    <t>624 (454)</t>
  </si>
  <si>
    <t>Hadeland vgs - Hennung - Brandbu</t>
  </si>
  <si>
    <t>625 (112)</t>
  </si>
  <si>
    <t>Sand - Hadeland vgs - Horn fergekai</t>
  </si>
  <si>
    <t>Enkelte av avgangene i linje 625 kjører på veistrekninger som har bruksklasse Bk8- eller BkT8-veier.</t>
  </si>
  <si>
    <t xml:space="preserve">630 (460) </t>
  </si>
  <si>
    <t>Brandbu - Gran</t>
  </si>
  <si>
    <t>Enkelte av avgangene i linje 630 kjører på veistrekninger som har bruksklasse Bk8- eller BkT8-veier.</t>
  </si>
  <si>
    <t xml:space="preserve">631 (459) </t>
  </si>
  <si>
    <t>Roa - Gran - Vestre Gran - Brandbu</t>
  </si>
  <si>
    <t>Enkelte av avgangene i linje 631 kjører på veistrekninger som har bruksklasse Bk8- eller BkT8-veier.</t>
  </si>
  <si>
    <t>640 (113)</t>
  </si>
  <si>
    <t>Hønefoss - Jevnaker</t>
  </si>
  <si>
    <t xml:space="preserve">Inn og ut av Hønefoss må det påregnes noe forsinkelse i rushtidene.                                                                                                                                                                 Randsfjord bru på Jevnaker har bruksklasse Bk8. Linjen vil bli lagt om dersom ikke brua blir oppgradert.     </t>
  </si>
  <si>
    <t>641 (452)</t>
  </si>
  <si>
    <t>Åsbygda skole (Steinerskolen)</t>
  </si>
  <si>
    <t>645 (450)</t>
  </si>
  <si>
    <r>
      <rPr>
        <sz val="10"/>
        <color rgb="FF000000"/>
        <rFont val="Calibri"/>
        <family val="2"/>
      </rPr>
      <t xml:space="preserve">Jevnaker </t>
    </r>
    <r>
      <rPr>
        <sz val="10"/>
        <color rgb="FFFF0000"/>
        <rFont val="Calibri"/>
        <family val="2"/>
      </rPr>
      <t>-</t>
    </r>
    <r>
      <rPr>
        <sz val="10"/>
        <color rgb="FF000000"/>
        <rFont val="Calibri"/>
        <family val="2"/>
      </rPr>
      <t xml:space="preserve"> Bjoneroa</t>
    </r>
  </si>
  <si>
    <t>Randsfjord bru på Jevnaker har bruksklasse Bk8. Linjen legges om dersom denne brua ikke blir utbedret.</t>
  </si>
  <si>
    <t>Bilag 1 - Oppsummering</t>
  </si>
  <si>
    <t>Linjenr.</t>
  </si>
  <si>
    <t>Rutekm pr. år</t>
  </si>
  <si>
    <t>Rutetimer pr. år</t>
  </si>
  <si>
    <t>Rutetimer hverdager pr år:</t>
  </si>
  <si>
    <t>Rutetimer lørdager pr. år:</t>
  </si>
  <si>
    <t>Rutetimer søn- og helligdager pr. år:</t>
  </si>
  <si>
    <t>Flere av veistrekningene linje 624 kjører på har bruksklasse Bk8- eller BkT8-veier.</t>
  </si>
  <si>
    <t>Sum ruteområde Hadeland pr. år (2029):</t>
  </si>
  <si>
    <t>Versjon 1.0</t>
  </si>
  <si>
    <t>De fleste avgangene til og fra Horn fergekai har utveksling av passasjerer med fergen over Randsfjorden til Tangen.</t>
  </si>
  <si>
    <t>Operatør skal benytte buss av type ME i klasse 2 med minimum 20 sitteplasser pga trange snuplasser og traséen bussene kjører.</t>
  </si>
  <si>
    <t>Operatør skal benytte buss av type BE, NE eller NN i klasse 2, med minimum 36 sitteplasser.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</si>
</sst>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_(&quot;$&quot;* #,##0_);_(&quot;$&quot;* \(#,##0\);_(&quot;$&quot;* &quot;-&quot;_);_(@_)"/>
    <numFmt numFmtId="165" formatCode="_(* #,##0_);_(* \(#,##0\);_(* &quot;-&quot;_);_(@_)"/>
    <numFmt numFmtId="166" formatCode="[hh]:mm"/>
    <numFmt numFmtId="167" formatCode="#,##0.000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0"/>
      <color rgb="FFFF0000"/>
      <name val="Calibri"/>
      <family val="2"/>
    </font>
    <font>
      <b/>
      <sz val="10"/>
      <name val="Arial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2"/>
      <color rgb="FFFF0000"/>
      <name val="Calibri"/>
      <family val="2"/>
    </font>
    <font>
      <b/>
      <sz val="12"/>
      <color theme="1"/>
      <name val="Calibri"/>
      <family val="2"/>
    </font>
    <font>
      <b/>
      <sz val="23"/>
      <color rgb="FF000000"/>
      <name val="Arial"/>
      <family val="2"/>
    </font>
    <font>
      <sz val="10"/>
      <color rgb="FFFF0000"/>
      <name val="Calibri"/>
      <family val="2"/>
    </font>
    <font>
      <b/>
      <sz val="14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0" fillId="0" borderId="0"/>
    <xf numFmtId="0" fontId="4" fillId="0" borderId="0"/>
    <xf numFmtId="0" fontId="5" fillId="0" borderId="0"/>
    <xf numFmtId="0" fontId="3" fillId="0" borderId="0"/>
    <xf numFmtId="0" fontId="2" fillId="0" borderId="0"/>
    <xf numFmtId="0" fontId="1" fillId="0" borderId="0"/>
    <xf numFmtId="43" fontId="23" fillId="0" borderId="0" applyFont="0" applyFill="0" applyBorder="0" applyAlignment="0" applyProtection="0"/>
  </cellStyleXfs>
  <cellXfs count="12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right"/>
    </xf>
    <xf numFmtId="2" fontId="7" fillId="0" borderId="0" xfId="0" applyNumberFormat="1" applyFont="1"/>
    <xf numFmtId="0" fontId="8" fillId="3" borderId="0" xfId="0" applyFont="1" applyFill="1" applyAlignment="1">
      <alignment horizontal="right"/>
    </xf>
    <xf numFmtId="0" fontId="7" fillId="3" borderId="0" xfId="0" applyFont="1" applyFill="1"/>
    <xf numFmtId="0" fontId="11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4" borderId="3" xfId="0" applyFont="1" applyFill="1" applyBorder="1" applyAlignment="1">
      <alignment horizontal="left"/>
    </xf>
    <xf numFmtId="0" fontId="8" fillId="4" borderId="0" xfId="0" applyFont="1" applyFill="1" applyAlignment="1">
      <alignment horizontal="left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167" fontId="7" fillId="2" borderId="4" xfId="0" applyNumberFormat="1" applyFont="1" applyFill="1" applyBorder="1" applyAlignment="1">
      <alignment horizontal="right"/>
    </xf>
    <xf numFmtId="167" fontId="7" fillId="0" borderId="4" xfId="0" applyNumberFormat="1" applyFont="1" applyBorder="1" applyAlignment="1">
      <alignment horizontal="right"/>
    </xf>
    <xf numFmtId="2" fontId="7" fillId="2" borderId="4" xfId="0" applyNumberFormat="1" applyFont="1" applyFill="1" applyBorder="1" applyAlignment="1">
      <alignment horizontal="right"/>
    </xf>
    <xf numFmtId="3" fontId="8" fillId="5" borderId="9" xfId="0" applyNumberFormat="1" applyFont="1" applyFill="1" applyBorder="1" applyAlignment="1">
      <alignment horizontal="right"/>
    </xf>
    <xf numFmtId="167" fontId="8" fillId="0" borderId="9" xfId="0" applyNumberFormat="1" applyFont="1" applyBorder="1" applyAlignment="1">
      <alignment horizontal="right"/>
    </xf>
    <xf numFmtId="166" fontId="8" fillId="5" borderId="9" xfId="0" applyNumberFormat="1" applyFont="1" applyFill="1" applyBorder="1" applyAlignment="1">
      <alignment horizontal="right"/>
    </xf>
    <xf numFmtId="4" fontId="7" fillId="0" borderId="4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0" fontId="8" fillId="0" borderId="0" xfId="0" applyFont="1" applyAlignment="1">
      <alignment horizontal="right"/>
    </xf>
    <xf numFmtId="0" fontId="8" fillId="0" borderId="3" xfId="0" applyFont="1" applyBorder="1" applyAlignment="1">
      <alignment horizontal="right"/>
    </xf>
    <xf numFmtId="0" fontId="8" fillId="4" borderId="5" xfId="0" applyFont="1" applyFill="1" applyBorder="1" applyAlignment="1">
      <alignment horizontal="left" vertical="top" wrapText="1"/>
    </xf>
    <xf numFmtId="0" fontId="7" fillId="0" borderId="1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7" fillId="0" borderId="0" xfId="0" applyFont="1" applyAlignment="1">
      <alignment horizontal="center"/>
    </xf>
    <xf numFmtId="167" fontId="7" fillId="0" borderId="0" xfId="0" applyNumberFormat="1" applyFont="1" applyAlignment="1">
      <alignment horizontal="right"/>
    </xf>
    <xf numFmtId="2" fontId="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7" fillId="0" borderId="0" xfId="0" applyNumberFormat="1" applyFont="1"/>
    <xf numFmtId="0" fontId="7" fillId="0" borderId="0" xfId="0" applyFont="1" applyAlignment="1">
      <alignment vertical="top"/>
    </xf>
    <xf numFmtId="167" fontId="7" fillId="7" borderId="4" xfId="0" applyNumberFormat="1" applyFont="1" applyFill="1" applyBorder="1" applyAlignment="1">
      <alignment horizontal="right"/>
    </xf>
    <xf numFmtId="2" fontId="7" fillId="7" borderId="4" xfId="0" applyNumberFormat="1" applyFont="1" applyFill="1" applyBorder="1" applyAlignment="1">
      <alignment horizontal="right"/>
    </xf>
    <xf numFmtId="0" fontId="8" fillId="0" borderId="0" xfId="0" applyFont="1"/>
    <xf numFmtId="0" fontId="7" fillId="3" borderId="0" xfId="0" applyFont="1" applyFill="1" applyAlignment="1">
      <alignment horizontal="left"/>
    </xf>
    <xf numFmtId="0" fontId="8" fillId="3" borderId="4" xfId="0" applyFont="1" applyFill="1" applyBorder="1"/>
    <xf numFmtId="0" fontId="8" fillId="0" borderId="4" xfId="0" applyFont="1" applyBorder="1"/>
    <xf numFmtId="0" fontId="7" fillId="0" borderId="7" xfId="0" applyFont="1" applyBorder="1"/>
    <xf numFmtId="0" fontId="7" fillId="0" borderId="8" xfId="0" applyFont="1" applyBorder="1"/>
    <xf numFmtId="0" fontId="7" fillId="0" borderId="16" xfId="0" applyFont="1" applyBorder="1"/>
    <xf numFmtId="167" fontId="7" fillId="0" borderId="4" xfId="0" applyNumberFormat="1" applyFont="1" applyBorder="1"/>
    <xf numFmtId="167" fontId="7" fillId="0" borderId="0" xfId="0" applyNumberFormat="1" applyFont="1"/>
    <xf numFmtId="0" fontId="8" fillId="3" borderId="7" xfId="0" applyFont="1" applyFill="1" applyBorder="1" applyAlignment="1">
      <alignment horizontal="left"/>
    </xf>
    <xf numFmtId="0" fontId="8" fillId="0" borderId="5" xfId="0" applyFont="1" applyBorder="1"/>
    <xf numFmtId="0" fontId="8" fillId="0" borderId="8" xfId="0" applyFont="1" applyBorder="1"/>
    <xf numFmtId="167" fontId="8" fillId="0" borderId="4" xfId="0" applyNumberFormat="1" applyFont="1" applyBorder="1"/>
    <xf numFmtId="2" fontId="7" fillId="0" borderId="4" xfId="0" applyNumberFormat="1" applyFont="1" applyBorder="1"/>
    <xf numFmtId="2" fontId="8" fillId="0" borderId="4" xfId="0" applyNumberFormat="1" applyFont="1" applyBorder="1"/>
    <xf numFmtId="0" fontId="13" fillId="2" borderId="1" xfId="0" applyFont="1" applyFill="1" applyBorder="1" applyAlignment="1">
      <alignment horizontal="center"/>
    </xf>
    <xf numFmtId="14" fontId="11" fillId="0" borderId="0" xfId="0" quotePrefix="1" applyNumberFormat="1" applyFont="1" applyAlignment="1">
      <alignment horizontal="left"/>
    </xf>
    <xf numFmtId="0" fontId="7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8" fillId="0" borderId="0" xfId="0" applyFont="1" applyAlignment="1">
      <alignment vertical="top" wrapText="1"/>
    </xf>
    <xf numFmtId="0" fontId="12" fillId="0" borderId="0" xfId="0" applyFont="1" applyAlignment="1">
      <alignment vertical="top" wrapText="1"/>
    </xf>
    <xf numFmtId="0" fontId="8" fillId="0" borderId="0" xfId="0" applyFont="1" applyAlignment="1">
      <alignment horizontal="left" vertical="top"/>
    </xf>
    <xf numFmtId="0" fontId="9" fillId="0" borderId="0" xfId="0" applyFont="1"/>
    <xf numFmtId="0" fontId="9" fillId="0" borderId="0" xfId="0" applyFont="1" applyAlignment="1">
      <alignment horizontal="right"/>
    </xf>
    <xf numFmtId="14" fontId="15" fillId="0" borderId="0" xfId="0" quotePrefix="1" applyNumberFormat="1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/>
    </xf>
    <xf numFmtId="3" fontId="6" fillId="0" borderId="0" xfId="0" applyNumberFormat="1" applyFont="1" applyAlignment="1">
      <alignment horizontal="right"/>
    </xf>
    <xf numFmtId="167" fontId="6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13" fillId="0" borderId="0" xfId="0" applyFont="1"/>
    <xf numFmtId="0" fontId="16" fillId="0" borderId="3" xfId="0" applyFont="1" applyBorder="1" applyAlignment="1">
      <alignment horizontal="left"/>
    </xf>
    <xf numFmtId="0" fontId="20" fillId="0" borderId="0" xfId="8" applyFont="1"/>
    <xf numFmtId="0" fontId="1" fillId="0" borderId="0" xfId="8"/>
    <xf numFmtId="0" fontId="1" fillId="0" borderId="0" xfId="8" applyAlignment="1">
      <alignment horizontal="center"/>
    </xf>
    <xf numFmtId="0" fontId="20" fillId="0" borderId="0" xfId="8" applyFont="1" applyAlignment="1">
      <alignment horizontal="center"/>
    </xf>
    <xf numFmtId="0" fontId="20" fillId="0" borderId="7" xfId="8" applyFont="1" applyBorder="1" applyAlignment="1">
      <alignment horizontal="center"/>
    </xf>
    <xf numFmtId="0" fontId="20" fillId="0" borderId="5" xfId="8" applyFont="1" applyBorder="1" applyAlignment="1">
      <alignment horizontal="center"/>
    </xf>
    <xf numFmtId="0" fontId="20" fillId="0" borderId="8" xfId="8" applyFont="1" applyBorder="1" applyAlignment="1">
      <alignment horizontal="center"/>
    </xf>
    <xf numFmtId="0" fontId="21" fillId="0" borderId="0" xfId="8" applyFont="1"/>
    <xf numFmtId="14" fontId="21" fillId="0" borderId="0" xfId="8" applyNumberFormat="1" applyFont="1"/>
    <xf numFmtId="14" fontId="22" fillId="0" borderId="0" xfId="8" applyNumberFormat="1" applyFont="1" applyAlignment="1">
      <alignment horizontal="center"/>
    </xf>
    <xf numFmtId="0" fontId="21" fillId="0" borderId="0" xfId="8" quotePrefix="1" applyFont="1"/>
    <xf numFmtId="0" fontId="21" fillId="0" borderId="0" xfId="8" applyFont="1" applyAlignment="1">
      <alignment horizontal="center"/>
    </xf>
    <xf numFmtId="14" fontId="21" fillId="0" borderId="0" xfId="8" applyNumberFormat="1" applyFont="1" applyAlignment="1">
      <alignment horizontal="center"/>
    </xf>
    <xf numFmtId="14" fontId="22" fillId="0" borderId="0" xfId="8" quotePrefix="1" applyNumberFormat="1" applyFont="1" applyAlignment="1">
      <alignment horizontal="center"/>
    </xf>
    <xf numFmtId="0" fontId="22" fillId="0" borderId="0" xfId="8" applyFont="1"/>
    <xf numFmtId="0" fontId="21" fillId="0" borderId="4" xfId="8" applyFont="1" applyBorder="1" applyAlignment="1">
      <alignment horizontal="center"/>
    </xf>
    <xf numFmtId="0" fontId="21" fillId="0" borderId="4" xfId="8" applyFont="1" applyBorder="1"/>
    <xf numFmtId="167" fontId="7" fillId="8" borderId="4" xfId="0" applyNumberFormat="1" applyFont="1" applyFill="1" applyBorder="1" applyAlignment="1">
      <alignment horizontal="right"/>
    </xf>
    <xf numFmtId="2" fontId="7" fillId="8" borderId="4" xfId="0" applyNumberFormat="1" applyFont="1" applyFill="1" applyBorder="1" applyAlignment="1">
      <alignment horizontal="right"/>
    </xf>
    <xf numFmtId="0" fontId="19" fillId="0" borderId="0" xfId="0" applyFont="1"/>
    <xf numFmtId="43" fontId="7" fillId="0" borderId="0" xfId="9" applyFont="1"/>
    <xf numFmtId="0" fontId="7" fillId="0" borderId="4" xfId="0" applyFont="1" applyBorder="1" applyAlignment="1">
      <alignment horizontal="left"/>
    </xf>
    <xf numFmtId="2" fontId="8" fillId="0" borderId="20" xfId="0" applyNumberFormat="1" applyFont="1" applyBorder="1"/>
    <xf numFmtId="4" fontId="8" fillId="0" borderId="20" xfId="0" applyNumberFormat="1" applyFont="1" applyBorder="1"/>
    <xf numFmtId="0" fontId="8" fillId="0" borderId="20" xfId="0" applyFont="1" applyBorder="1"/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7" fillId="6" borderId="5" xfId="0" applyFont="1" applyFill="1" applyBorder="1" applyAlignment="1">
      <alignment vertical="top" wrapText="1"/>
    </xf>
    <xf numFmtId="0" fontId="0" fillId="6" borderId="5" xfId="0" applyFill="1" applyBorder="1" applyAlignment="1">
      <alignment vertical="top" wrapText="1"/>
    </xf>
    <xf numFmtId="0" fontId="6" fillId="0" borderId="0" xfId="0" applyFont="1" applyAlignment="1">
      <alignment horizontal="left" indent="2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6" borderId="5" xfId="0" applyFont="1" applyFill="1" applyBorder="1" applyAlignment="1">
      <alignment horizontal="left" vertical="top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left"/>
    </xf>
    <xf numFmtId="0" fontId="7" fillId="0" borderId="8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15" xfId="0" applyFont="1" applyBorder="1" applyAlignment="1">
      <alignment horizontal="left"/>
    </xf>
    <xf numFmtId="0" fontId="20" fillId="0" borderId="17" xfId="8" applyFont="1" applyBorder="1" applyAlignment="1">
      <alignment horizontal="center"/>
    </xf>
    <xf numFmtId="0" fontId="20" fillId="0" borderId="3" xfId="8" applyFont="1" applyBorder="1" applyAlignment="1">
      <alignment horizontal="center"/>
    </xf>
    <xf numFmtId="0" fontId="20" fillId="0" borderId="16" xfId="8" applyFont="1" applyBorder="1" applyAlignment="1">
      <alignment horizontal="center"/>
    </xf>
    <xf numFmtId="0" fontId="22" fillId="0" borderId="18" xfId="8" applyFont="1" applyBorder="1" applyAlignment="1">
      <alignment horizontal="center"/>
    </xf>
    <xf numFmtId="0" fontId="22" fillId="0" borderId="6" xfId="8" applyFont="1" applyBorder="1" applyAlignment="1">
      <alignment horizontal="center"/>
    </xf>
    <xf numFmtId="0" fontId="22" fillId="0" borderId="19" xfId="8" applyFont="1" applyBorder="1" applyAlignment="1">
      <alignment horizontal="center"/>
    </xf>
  </cellXfs>
  <cellStyles count="10">
    <cellStyle name="Comma [0]" xfId="1" xr:uid="{00000000-0005-0000-0000-000000000000}"/>
    <cellStyle name="Currency [0]" xfId="2" xr:uid="{00000000-0005-0000-0000-000001000000}"/>
    <cellStyle name="Komma" xfId="9" builtinId="3"/>
    <cellStyle name="Normal" xfId="0" builtinId="0"/>
    <cellStyle name="Normal 2" xfId="3" xr:uid="{00000000-0005-0000-0000-000003000000}"/>
    <cellStyle name="Normal 3" xfId="4" xr:uid="{00000000-0005-0000-0000-000004000000}"/>
    <cellStyle name="Normal 4" xfId="6" xr:uid="{AE2984B3-C439-4886-BFE6-192564C1A4F4}"/>
    <cellStyle name="Normal 4 2" xfId="7" xr:uid="{3F1FC574-9D3A-4199-94B8-F0C66C63043C}"/>
    <cellStyle name="Normal 5" xfId="8" xr:uid="{8348FBEF-937E-4937-996C-12DAD6505852}"/>
    <cellStyle name="Standard_Køreplanliste" xfId="5" xr:uid="{00000000-0005-0000-0000-000005000000}"/>
  </cellStyles>
  <dxfs count="0"/>
  <tableStyles count="0" defaultTableStyle="TableStyleMedium9" defaultPivotStyle="PivotStyleLight16"/>
  <colors>
    <mruColors>
      <color rgb="FFBFBFBF"/>
      <color rgb="FFFFFF99"/>
      <color rgb="FF538D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2" name="AutoShape 1" descr="i ne">
          <a:extLst>
            <a:ext uri="{FF2B5EF4-FFF2-40B4-BE49-F238E27FC236}">
              <a16:creationId xmlns:a16="http://schemas.microsoft.com/office/drawing/2014/main" id="{61F7B104-C6C2-4358-B132-F818F47D433D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3" name="AutoShape 2" descr="ny">
          <a:extLst>
            <a:ext uri="{FF2B5EF4-FFF2-40B4-BE49-F238E27FC236}">
              <a16:creationId xmlns:a16="http://schemas.microsoft.com/office/drawing/2014/main" id="{6AC955B3-4B31-492C-836F-C400C483DB03}"/>
            </a:ext>
            <a:ext uri="{147F2762-F138-4A5C-976F-8EAC2B608ADB}">
              <a16:predDERef xmlns:a16="http://schemas.microsoft.com/office/drawing/2014/main" pred="{61F7B104-C6C2-4358-B132-F818F47D433D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4" name="AutoShape 3" descr="i ny">
          <a:extLst>
            <a:ext uri="{FF2B5EF4-FFF2-40B4-BE49-F238E27FC236}">
              <a16:creationId xmlns:a16="http://schemas.microsoft.com/office/drawing/2014/main" id="{61EBDE7D-2E2A-43AF-B541-41C2AE957214}"/>
            </a:ext>
            <a:ext uri="{147F2762-F138-4A5C-976F-8EAC2B608ADB}">
              <a16:predDERef xmlns:a16="http://schemas.microsoft.com/office/drawing/2014/main" pred="{6AC955B3-4B31-492C-836F-C400C483DB03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5" name="AutoShape 4" descr="full">
          <a:extLst>
            <a:ext uri="{FF2B5EF4-FFF2-40B4-BE49-F238E27FC236}">
              <a16:creationId xmlns:a16="http://schemas.microsoft.com/office/drawing/2014/main" id="{EB034713-4C70-4290-8A83-CBB420F01329}"/>
            </a:ext>
            <a:ext uri="{147F2762-F138-4A5C-976F-8EAC2B608ADB}">
              <a16:predDERef xmlns:a16="http://schemas.microsoft.com/office/drawing/2014/main" pred="{61EBDE7D-2E2A-43AF-B541-41C2AE957214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6" name="AutoShape 5" descr="i ne">
          <a:extLst>
            <a:ext uri="{FF2B5EF4-FFF2-40B4-BE49-F238E27FC236}">
              <a16:creationId xmlns:a16="http://schemas.microsoft.com/office/drawing/2014/main" id="{5B1982DD-8904-4DC3-84B3-5089D74026BD}"/>
            </a:ext>
            <a:ext uri="{147F2762-F138-4A5C-976F-8EAC2B608ADB}">
              <a16:predDERef xmlns:a16="http://schemas.microsoft.com/office/drawing/2014/main" pred="{EB034713-4C70-4290-8A83-CBB420F01329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7" name="AutoShape 6" descr="ny">
          <a:extLst>
            <a:ext uri="{FF2B5EF4-FFF2-40B4-BE49-F238E27FC236}">
              <a16:creationId xmlns:a16="http://schemas.microsoft.com/office/drawing/2014/main" id="{F346FB0F-9D3E-490B-AD21-1BC3E767B493}"/>
            </a:ext>
            <a:ext uri="{147F2762-F138-4A5C-976F-8EAC2B608ADB}">
              <a16:predDERef xmlns:a16="http://schemas.microsoft.com/office/drawing/2014/main" pred="{5B1982DD-8904-4DC3-84B3-5089D74026BD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8" name="AutoShape 7" descr="i ny">
          <a:extLst>
            <a:ext uri="{FF2B5EF4-FFF2-40B4-BE49-F238E27FC236}">
              <a16:creationId xmlns:a16="http://schemas.microsoft.com/office/drawing/2014/main" id="{A2BE6C17-05AA-4EDE-AA30-CE86C68BB5B5}"/>
            </a:ext>
            <a:ext uri="{147F2762-F138-4A5C-976F-8EAC2B608ADB}">
              <a16:predDERef xmlns:a16="http://schemas.microsoft.com/office/drawing/2014/main" pred="{F346FB0F-9D3E-490B-AD21-1BC3E767B493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9" name="AutoShape 8" descr="full">
          <a:extLst>
            <a:ext uri="{FF2B5EF4-FFF2-40B4-BE49-F238E27FC236}">
              <a16:creationId xmlns:a16="http://schemas.microsoft.com/office/drawing/2014/main" id="{902E4A72-BB21-410A-8A55-874BE62309D5}"/>
            </a:ext>
            <a:ext uri="{147F2762-F138-4A5C-976F-8EAC2B608ADB}">
              <a16:predDERef xmlns:a16="http://schemas.microsoft.com/office/drawing/2014/main" pred="{A2BE6C17-05AA-4EDE-AA30-CE86C68BB5B5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10" name="AutoShape 9" descr="i ne">
          <a:extLst>
            <a:ext uri="{FF2B5EF4-FFF2-40B4-BE49-F238E27FC236}">
              <a16:creationId xmlns:a16="http://schemas.microsoft.com/office/drawing/2014/main" id="{198282CC-A041-4A67-8429-815D85B0CBF1}"/>
            </a:ext>
            <a:ext uri="{147F2762-F138-4A5C-976F-8EAC2B608ADB}">
              <a16:predDERef xmlns:a16="http://schemas.microsoft.com/office/drawing/2014/main" pred="{902E4A72-BB21-410A-8A55-874BE62309D5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11" name="AutoShape 10" descr="ny">
          <a:extLst>
            <a:ext uri="{FF2B5EF4-FFF2-40B4-BE49-F238E27FC236}">
              <a16:creationId xmlns:a16="http://schemas.microsoft.com/office/drawing/2014/main" id="{20F7F13B-FAD9-4AD6-B5B1-18522788E826}"/>
            </a:ext>
            <a:ext uri="{147F2762-F138-4A5C-976F-8EAC2B608ADB}">
              <a16:predDERef xmlns:a16="http://schemas.microsoft.com/office/drawing/2014/main" pred="{198282CC-A041-4A67-8429-815D85B0CBF1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12" name="AutoShape 11" descr="i ny">
          <a:extLst>
            <a:ext uri="{FF2B5EF4-FFF2-40B4-BE49-F238E27FC236}">
              <a16:creationId xmlns:a16="http://schemas.microsoft.com/office/drawing/2014/main" id="{D3047331-54D8-4860-ACE5-FC265FC728F8}"/>
            </a:ext>
            <a:ext uri="{147F2762-F138-4A5C-976F-8EAC2B608ADB}">
              <a16:predDERef xmlns:a16="http://schemas.microsoft.com/office/drawing/2014/main" pred="{20F7F13B-FAD9-4AD6-B5B1-18522788E826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13" name="AutoShape 12" descr="full">
          <a:extLst>
            <a:ext uri="{FF2B5EF4-FFF2-40B4-BE49-F238E27FC236}">
              <a16:creationId xmlns:a16="http://schemas.microsoft.com/office/drawing/2014/main" id="{F86CFBE3-87B2-4B86-9C7E-161E49DA6E5E}"/>
            </a:ext>
            <a:ext uri="{147F2762-F138-4A5C-976F-8EAC2B608ADB}">
              <a16:predDERef xmlns:a16="http://schemas.microsoft.com/office/drawing/2014/main" pred="{D3047331-54D8-4860-ACE5-FC265FC728F8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14" name="AutoShape 13" descr="i ne">
          <a:extLst>
            <a:ext uri="{FF2B5EF4-FFF2-40B4-BE49-F238E27FC236}">
              <a16:creationId xmlns:a16="http://schemas.microsoft.com/office/drawing/2014/main" id="{E3BFB14E-BB32-4250-BF3D-CB6E98CF24CE}"/>
            </a:ext>
            <a:ext uri="{147F2762-F138-4A5C-976F-8EAC2B608ADB}">
              <a16:predDERef xmlns:a16="http://schemas.microsoft.com/office/drawing/2014/main" pred="{F86CFBE3-87B2-4B86-9C7E-161E49DA6E5E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15" name="AutoShape 14" descr="ny">
          <a:extLst>
            <a:ext uri="{FF2B5EF4-FFF2-40B4-BE49-F238E27FC236}">
              <a16:creationId xmlns:a16="http://schemas.microsoft.com/office/drawing/2014/main" id="{E8E09535-9C50-4057-BB65-B0B0939FFD58}"/>
            </a:ext>
            <a:ext uri="{147F2762-F138-4A5C-976F-8EAC2B608ADB}">
              <a16:predDERef xmlns:a16="http://schemas.microsoft.com/office/drawing/2014/main" pred="{E3BFB14E-BB32-4250-BF3D-CB6E98CF24CE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16" name="AutoShape 15" descr="i ny">
          <a:extLst>
            <a:ext uri="{FF2B5EF4-FFF2-40B4-BE49-F238E27FC236}">
              <a16:creationId xmlns:a16="http://schemas.microsoft.com/office/drawing/2014/main" id="{8534F85E-28DB-42FC-A851-5BCA64019F86}"/>
            </a:ext>
            <a:ext uri="{147F2762-F138-4A5C-976F-8EAC2B608ADB}">
              <a16:predDERef xmlns:a16="http://schemas.microsoft.com/office/drawing/2014/main" pred="{E8E09535-9C50-4057-BB65-B0B0939FFD58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17" name="AutoShape 16" descr="full">
          <a:extLst>
            <a:ext uri="{FF2B5EF4-FFF2-40B4-BE49-F238E27FC236}">
              <a16:creationId xmlns:a16="http://schemas.microsoft.com/office/drawing/2014/main" id="{67F72F0F-D097-4457-ADD1-6A9E5E6C1517}"/>
            </a:ext>
            <a:ext uri="{147F2762-F138-4A5C-976F-8EAC2B608ADB}">
              <a16:predDERef xmlns:a16="http://schemas.microsoft.com/office/drawing/2014/main" pred="{8534F85E-28DB-42FC-A851-5BCA64019F86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18" name="AutoShape 17" descr="i ne">
          <a:extLst>
            <a:ext uri="{FF2B5EF4-FFF2-40B4-BE49-F238E27FC236}">
              <a16:creationId xmlns:a16="http://schemas.microsoft.com/office/drawing/2014/main" id="{FDAB9F56-C30B-4997-A6B0-4DFD808C8388}"/>
            </a:ext>
            <a:ext uri="{147F2762-F138-4A5C-976F-8EAC2B608ADB}">
              <a16:predDERef xmlns:a16="http://schemas.microsoft.com/office/drawing/2014/main" pred="{67F72F0F-D097-4457-ADD1-6A9E5E6C1517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19" name="AutoShape 18" descr="ny">
          <a:extLst>
            <a:ext uri="{FF2B5EF4-FFF2-40B4-BE49-F238E27FC236}">
              <a16:creationId xmlns:a16="http://schemas.microsoft.com/office/drawing/2014/main" id="{A289F6EF-B480-4021-AA3E-9AE2D4249261}"/>
            </a:ext>
            <a:ext uri="{147F2762-F138-4A5C-976F-8EAC2B608ADB}">
              <a16:predDERef xmlns:a16="http://schemas.microsoft.com/office/drawing/2014/main" pred="{FDAB9F56-C30B-4997-A6B0-4DFD808C8388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20" name="AutoShape 19" descr="i ny">
          <a:extLst>
            <a:ext uri="{FF2B5EF4-FFF2-40B4-BE49-F238E27FC236}">
              <a16:creationId xmlns:a16="http://schemas.microsoft.com/office/drawing/2014/main" id="{044744BF-55D4-4436-820B-EF618FC870F6}"/>
            </a:ext>
            <a:ext uri="{147F2762-F138-4A5C-976F-8EAC2B608ADB}">
              <a16:predDERef xmlns:a16="http://schemas.microsoft.com/office/drawing/2014/main" pred="{A289F6EF-B480-4021-AA3E-9AE2D4249261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21" name="AutoShape 20" descr="full">
          <a:extLst>
            <a:ext uri="{FF2B5EF4-FFF2-40B4-BE49-F238E27FC236}">
              <a16:creationId xmlns:a16="http://schemas.microsoft.com/office/drawing/2014/main" id="{FCCF88DC-1ED6-4797-8B90-3D96DE5B3CAE}"/>
            </a:ext>
            <a:ext uri="{147F2762-F138-4A5C-976F-8EAC2B608ADB}">
              <a16:predDERef xmlns:a16="http://schemas.microsoft.com/office/drawing/2014/main" pred="{044744BF-55D4-4436-820B-EF618FC870F6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22" name="AutoShape 21" descr="i ne">
          <a:extLst>
            <a:ext uri="{FF2B5EF4-FFF2-40B4-BE49-F238E27FC236}">
              <a16:creationId xmlns:a16="http://schemas.microsoft.com/office/drawing/2014/main" id="{D70E43C0-6778-4BF7-ADD5-45B9074A3152}"/>
            </a:ext>
            <a:ext uri="{147F2762-F138-4A5C-976F-8EAC2B608ADB}">
              <a16:predDERef xmlns:a16="http://schemas.microsoft.com/office/drawing/2014/main" pred="{FCCF88DC-1ED6-4797-8B90-3D96DE5B3CAE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23" name="AutoShape 22" descr="ny">
          <a:extLst>
            <a:ext uri="{FF2B5EF4-FFF2-40B4-BE49-F238E27FC236}">
              <a16:creationId xmlns:a16="http://schemas.microsoft.com/office/drawing/2014/main" id="{3EEE82FC-573A-4294-9B68-10DF6ACCD874}"/>
            </a:ext>
            <a:ext uri="{147F2762-F138-4A5C-976F-8EAC2B608ADB}">
              <a16:predDERef xmlns:a16="http://schemas.microsoft.com/office/drawing/2014/main" pred="{D70E43C0-6778-4BF7-ADD5-45B9074A3152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24" name="AutoShape 23" descr="i ny">
          <a:extLst>
            <a:ext uri="{FF2B5EF4-FFF2-40B4-BE49-F238E27FC236}">
              <a16:creationId xmlns:a16="http://schemas.microsoft.com/office/drawing/2014/main" id="{EC8BB312-343C-4EED-AB7E-6CB332DEAD9B}"/>
            </a:ext>
            <a:ext uri="{147F2762-F138-4A5C-976F-8EAC2B608ADB}">
              <a16:predDERef xmlns:a16="http://schemas.microsoft.com/office/drawing/2014/main" pred="{3EEE82FC-573A-4294-9B68-10DF6ACCD874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25" name="AutoShape 24" descr="full">
          <a:extLst>
            <a:ext uri="{FF2B5EF4-FFF2-40B4-BE49-F238E27FC236}">
              <a16:creationId xmlns:a16="http://schemas.microsoft.com/office/drawing/2014/main" id="{6BE3051E-0F02-4447-BA5A-76C6F89222A3}"/>
            </a:ext>
            <a:ext uri="{147F2762-F138-4A5C-976F-8EAC2B608ADB}">
              <a16:predDERef xmlns:a16="http://schemas.microsoft.com/office/drawing/2014/main" pred="{EC8BB312-343C-4EED-AB7E-6CB332DEAD9B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26" name="AutoShape 25" descr="i ne">
          <a:extLst>
            <a:ext uri="{FF2B5EF4-FFF2-40B4-BE49-F238E27FC236}">
              <a16:creationId xmlns:a16="http://schemas.microsoft.com/office/drawing/2014/main" id="{24CEDF81-BCEB-42DB-8096-D18E3BB78301}"/>
            </a:ext>
            <a:ext uri="{147F2762-F138-4A5C-976F-8EAC2B608ADB}">
              <a16:predDERef xmlns:a16="http://schemas.microsoft.com/office/drawing/2014/main" pred="{6BE3051E-0F02-4447-BA5A-76C6F89222A3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27" name="AutoShape 26" descr="ny">
          <a:extLst>
            <a:ext uri="{FF2B5EF4-FFF2-40B4-BE49-F238E27FC236}">
              <a16:creationId xmlns:a16="http://schemas.microsoft.com/office/drawing/2014/main" id="{394AC861-FC8A-4400-B553-144226C1CBFB}"/>
            </a:ext>
            <a:ext uri="{147F2762-F138-4A5C-976F-8EAC2B608ADB}">
              <a16:predDERef xmlns:a16="http://schemas.microsoft.com/office/drawing/2014/main" pred="{24CEDF81-BCEB-42DB-8096-D18E3BB78301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28" name="AutoShape 27" descr="i ny">
          <a:extLst>
            <a:ext uri="{FF2B5EF4-FFF2-40B4-BE49-F238E27FC236}">
              <a16:creationId xmlns:a16="http://schemas.microsoft.com/office/drawing/2014/main" id="{072F7D3D-CE2B-4845-AC23-A29C55966741}"/>
            </a:ext>
            <a:ext uri="{147F2762-F138-4A5C-976F-8EAC2B608ADB}">
              <a16:predDERef xmlns:a16="http://schemas.microsoft.com/office/drawing/2014/main" pred="{394AC861-FC8A-4400-B553-144226C1CBFB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29" name="AutoShape 28" descr="full">
          <a:extLst>
            <a:ext uri="{FF2B5EF4-FFF2-40B4-BE49-F238E27FC236}">
              <a16:creationId xmlns:a16="http://schemas.microsoft.com/office/drawing/2014/main" id="{2C6AD26D-3C31-43AC-97B6-13D9D336D5F2}"/>
            </a:ext>
            <a:ext uri="{147F2762-F138-4A5C-976F-8EAC2B608ADB}">
              <a16:predDERef xmlns:a16="http://schemas.microsoft.com/office/drawing/2014/main" pred="{072F7D3D-CE2B-4845-AC23-A29C55966741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30" name="AutoShape 29" descr="i ne">
          <a:extLst>
            <a:ext uri="{FF2B5EF4-FFF2-40B4-BE49-F238E27FC236}">
              <a16:creationId xmlns:a16="http://schemas.microsoft.com/office/drawing/2014/main" id="{AB06FDA9-444F-4C1C-87D2-011EE4614073}"/>
            </a:ext>
            <a:ext uri="{147F2762-F138-4A5C-976F-8EAC2B608ADB}">
              <a16:predDERef xmlns:a16="http://schemas.microsoft.com/office/drawing/2014/main" pred="{2C6AD26D-3C31-43AC-97B6-13D9D336D5F2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31" name="AutoShape 30" descr="ny">
          <a:extLst>
            <a:ext uri="{FF2B5EF4-FFF2-40B4-BE49-F238E27FC236}">
              <a16:creationId xmlns:a16="http://schemas.microsoft.com/office/drawing/2014/main" id="{59DDDE11-1DF7-4E56-A04B-C6AB82C25C0D}"/>
            </a:ext>
            <a:ext uri="{147F2762-F138-4A5C-976F-8EAC2B608ADB}">
              <a16:predDERef xmlns:a16="http://schemas.microsoft.com/office/drawing/2014/main" pred="{AB06FDA9-444F-4C1C-87D2-011EE4614073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32" name="AutoShape 31" descr="i ny">
          <a:extLst>
            <a:ext uri="{FF2B5EF4-FFF2-40B4-BE49-F238E27FC236}">
              <a16:creationId xmlns:a16="http://schemas.microsoft.com/office/drawing/2014/main" id="{94DFF3BC-2308-4C96-94A9-7202A7D84844}"/>
            </a:ext>
            <a:ext uri="{147F2762-F138-4A5C-976F-8EAC2B608ADB}">
              <a16:predDERef xmlns:a16="http://schemas.microsoft.com/office/drawing/2014/main" pred="{59DDDE11-1DF7-4E56-A04B-C6AB82C25C0D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33" name="AutoShape 32" descr="full">
          <a:extLst>
            <a:ext uri="{FF2B5EF4-FFF2-40B4-BE49-F238E27FC236}">
              <a16:creationId xmlns:a16="http://schemas.microsoft.com/office/drawing/2014/main" id="{C7DDA8CD-77C5-49EB-9911-693795999110}"/>
            </a:ext>
            <a:ext uri="{147F2762-F138-4A5C-976F-8EAC2B608ADB}">
              <a16:predDERef xmlns:a16="http://schemas.microsoft.com/office/drawing/2014/main" pred="{94DFF3BC-2308-4C96-94A9-7202A7D84844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34" name="AutoShape 33" descr="i ne">
          <a:extLst>
            <a:ext uri="{FF2B5EF4-FFF2-40B4-BE49-F238E27FC236}">
              <a16:creationId xmlns:a16="http://schemas.microsoft.com/office/drawing/2014/main" id="{CB8D7A38-ED2B-44D8-93DC-CC68AA7D2BD1}"/>
            </a:ext>
            <a:ext uri="{147F2762-F138-4A5C-976F-8EAC2B608ADB}">
              <a16:predDERef xmlns:a16="http://schemas.microsoft.com/office/drawing/2014/main" pred="{C7DDA8CD-77C5-49EB-9911-693795999110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35" name="AutoShape 34" descr="ny">
          <a:extLst>
            <a:ext uri="{FF2B5EF4-FFF2-40B4-BE49-F238E27FC236}">
              <a16:creationId xmlns:a16="http://schemas.microsoft.com/office/drawing/2014/main" id="{99C6D9FD-6D57-4C71-B2A9-12AC605BC945}"/>
            </a:ext>
            <a:ext uri="{147F2762-F138-4A5C-976F-8EAC2B608ADB}">
              <a16:predDERef xmlns:a16="http://schemas.microsoft.com/office/drawing/2014/main" pred="{CB8D7A38-ED2B-44D8-93DC-CC68AA7D2BD1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36" name="AutoShape 35" descr="i ny">
          <a:extLst>
            <a:ext uri="{FF2B5EF4-FFF2-40B4-BE49-F238E27FC236}">
              <a16:creationId xmlns:a16="http://schemas.microsoft.com/office/drawing/2014/main" id="{C5573273-527E-4B38-8F3F-1BC14BE68DEF}"/>
            </a:ext>
            <a:ext uri="{147F2762-F138-4A5C-976F-8EAC2B608ADB}">
              <a16:predDERef xmlns:a16="http://schemas.microsoft.com/office/drawing/2014/main" pred="{99C6D9FD-6D57-4C71-B2A9-12AC605BC945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37" name="AutoShape 36" descr="full">
          <a:extLst>
            <a:ext uri="{FF2B5EF4-FFF2-40B4-BE49-F238E27FC236}">
              <a16:creationId xmlns:a16="http://schemas.microsoft.com/office/drawing/2014/main" id="{E464DB43-141A-4F4D-A028-2ED5568CD343}"/>
            </a:ext>
            <a:ext uri="{147F2762-F138-4A5C-976F-8EAC2B608ADB}">
              <a16:predDERef xmlns:a16="http://schemas.microsoft.com/office/drawing/2014/main" pred="{C5573273-527E-4B38-8F3F-1BC14BE68DEF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38" name="AutoShape 37" descr="i ne">
          <a:extLst>
            <a:ext uri="{FF2B5EF4-FFF2-40B4-BE49-F238E27FC236}">
              <a16:creationId xmlns:a16="http://schemas.microsoft.com/office/drawing/2014/main" id="{C6C7DC40-E2DE-4EE8-A16E-1AC5A539B2B2}"/>
            </a:ext>
            <a:ext uri="{147F2762-F138-4A5C-976F-8EAC2B608ADB}">
              <a16:predDERef xmlns:a16="http://schemas.microsoft.com/office/drawing/2014/main" pred="{E464DB43-141A-4F4D-A028-2ED5568CD343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39" name="AutoShape 38" descr="ny">
          <a:extLst>
            <a:ext uri="{FF2B5EF4-FFF2-40B4-BE49-F238E27FC236}">
              <a16:creationId xmlns:a16="http://schemas.microsoft.com/office/drawing/2014/main" id="{AFA9EC9F-CDAA-4E05-A561-40E729D4DD35}"/>
            </a:ext>
            <a:ext uri="{147F2762-F138-4A5C-976F-8EAC2B608ADB}">
              <a16:predDERef xmlns:a16="http://schemas.microsoft.com/office/drawing/2014/main" pred="{C6C7DC40-E2DE-4EE8-A16E-1AC5A539B2B2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40" name="AutoShape 39" descr="i ny">
          <a:extLst>
            <a:ext uri="{FF2B5EF4-FFF2-40B4-BE49-F238E27FC236}">
              <a16:creationId xmlns:a16="http://schemas.microsoft.com/office/drawing/2014/main" id="{20C5D39A-2FA7-40E7-8D8C-D880BBF7FB3E}"/>
            </a:ext>
            <a:ext uri="{147F2762-F138-4A5C-976F-8EAC2B608ADB}">
              <a16:predDERef xmlns:a16="http://schemas.microsoft.com/office/drawing/2014/main" pred="{AFA9EC9F-CDAA-4E05-A561-40E729D4DD35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41" name="AutoShape 40" descr="full">
          <a:extLst>
            <a:ext uri="{FF2B5EF4-FFF2-40B4-BE49-F238E27FC236}">
              <a16:creationId xmlns:a16="http://schemas.microsoft.com/office/drawing/2014/main" id="{96F9BC0F-6D37-4FA3-A4BB-C95434ED4E02}"/>
            </a:ext>
            <a:ext uri="{147F2762-F138-4A5C-976F-8EAC2B608ADB}">
              <a16:predDERef xmlns:a16="http://schemas.microsoft.com/office/drawing/2014/main" pred="{20C5D39A-2FA7-40E7-8D8C-D880BBF7FB3E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93345</xdr:colOff>
      <xdr:row>2</xdr:row>
      <xdr:rowOff>93345</xdr:rowOff>
    </xdr:to>
    <xdr:sp macro="" textlink="">
      <xdr:nvSpPr>
        <xdr:cNvPr id="42" name="AutoShape 41" descr="i ne">
          <a:extLst>
            <a:ext uri="{FF2B5EF4-FFF2-40B4-BE49-F238E27FC236}">
              <a16:creationId xmlns:a16="http://schemas.microsoft.com/office/drawing/2014/main" id="{23A0928F-6971-488D-A460-51DC7D5003C0}"/>
            </a:ext>
            <a:ext uri="{147F2762-F138-4A5C-976F-8EAC2B608ADB}">
              <a16:predDERef xmlns:a16="http://schemas.microsoft.com/office/drawing/2014/main" pred="{96F9BC0F-6D37-4FA3-A4BB-C95434ED4E02}"/>
            </a:ext>
          </a:extLst>
        </xdr:cNvPr>
        <xdr:cNvSpPr>
          <a:spLocks noChangeAspect="1" noChangeArrowheads="1"/>
        </xdr:cNvSpPr>
      </xdr:nvSpPr>
      <xdr:spPr bwMode="auto">
        <a:xfrm>
          <a:off x="17964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43" name="AutoShape 42" descr="ny">
          <a:extLst>
            <a:ext uri="{FF2B5EF4-FFF2-40B4-BE49-F238E27FC236}">
              <a16:creationId xmlns:a16="http://schemas.microsoft.com/office/drawing/2014/main" id="{40FA0671-4741-4661-8706-D27C893B39AA}"/>
            </a:ext>
            <a:ext uri="{147F2762-F138-4A5C-976F-8EAC2B608ADB}">
              <a16:predDERef xmlns:a16="http://schemas.microsoft.com/office/drawing/2014/main" pred="{23A0928F-6971-488D-A460-51DC7D5003C0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44" name="AutoShape 43" descr="i ny">
          <a:extLst>
            <a:ext uri="{FF2B5EF4-FFF2-40B4-BE49-F238E27FC236}">
              <a16:creationId xmlns:a16="http://schemas.microsoft.com/office/drawing/2014/main" id="{AB025CD4-3BE2-43F6-B24E-955C49F5CC80}"/>
            </a:ext>
            <a:ext uri="{147F2762-F138-4A5C-976F-8EAC2B608ADB}">
              <a16:predDERef xmlns:a16="http://schemas.microsoft.com/office/drawing/2014/main" pred="{40FA0671-4741-4661-8706-D27C893B39AA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45" name="AutoShape 44" descr="full">
          <a:extLst>
            <a:ext uri="{FF2B5EF4-FFF2-40B4-BE49-F238E27FC236}">
              <a16:creationId xmlns:a16="http://schemas.microsoft.com/office/drawing/2014/main" id="{7C6BB95E-DBE0-4258-ABF8-0577D032F7A3}"/>
            </a:ext>
            <a:ext uri="{147F2762-F138-4A5C-976F-8EAC2B608ADB}">
              <a16:predDERef xmlns:a16="http://schemas.microsoft.com/office/drawing/2014/main" pred="{AB025CD4-3BE2-43F6-B24E-955C49F5CC80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28</xdr:col>
      <xdr:colOff>0</xdr:colOff>
      <xdr:row>2</xdr:row>
      <xdr:rowOff>0</xdr:rowOff>
    </xdr:from>
    <xdr:to>
      <xdr:col>28</xdr:col>
      <xdr:colOff>93345</xdr:colOff>
      <xdr:row>2</xdr:row>
      <xdr:rowOff>93345</xdr:rowOff>
    </xdr:to>
    <xdr:sp macro="" textlink="">
      <xdr:nvSpPr>
        <xdr:cNvPr id="46" name="AutoShape 45" descr="i ne">
          <a:extLst>
            <a:ext uri="{FF2B5EF4-FFF2-40B4-BE49-F238E27FC236}">
              <a16:creationId xmlns:a16="http://schemas.microsoft.com/office/drawing/2014/main" id="{AA934F58-AFF3-4D54-BF35-C19AE45117EA}"/>
            </a:ext>
            <a:ext uri="{147F2762-F138-4A5C-976F-8EAC2B608ADB}">
              <a16:predDERef xmlns:a16="http://schemas.microsoft.com/office/drawing/2014/main" pred="{7C6BB95E-DBE0-4258-ABF8-0577D032F7A3}"/>
            </a:ext>
          </a:extLst>
        </xdr:cNvPr>
        <xdr:cNvSpPr>
          <a:spLocks noChangeAspect="1" noChangeArrowheads="1"/>
        </xdr:cNvSpPr>
      </xdr:nvSpPr>
      <xdr:spPr bwMode="auto">
        <a:xfrm>
          <a:off x="24822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47" name="AutoShape 46" descr="ny">
          <a:extLst>
            <a:ext uri="{FF2B5EF4-FFF2-40B4-BE49-F238E27FC236}">
              <a16:creationId xmlns:a16="http://schemas.microsoft.com/office/drawing/2014/main" id="{192F574D-DADD-4DD3-8684-897A45186304}"/>
            </a:ext>
            <a:ext uri="{147F2762-F138-4A5C-976F-8EAC2B608ADB}">
              <a16:predDERef xmlns:a16="http://schemas.microsoft.com/office/drawing/2014/main" pred="{AA934F58-AFF3-4D54-BF35-C19AE45117EA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48" name="AutoShape 47" descr="i ny">
          <a:extLst>
            <a:ext uri="{FF2B5EF4-FFF2-40B4-BE49-F238E27FC236}">
              <a16:creationId xmlns:a16="http://schemas.microsoft.com/office/drawing/2014/main" id="{73725471-1C9F-47FB-B896-AC5CB5EC27CF}"/>
            </a:ext>
            <a:ext uri="{147F2762-F138-4A5C-976F-8EAC2B608ADB}">
              <a16:predDERef xmlns:a16="http://schemas.microsoft.com/office/drawing/2014/main" pred="{192F574D-DADD-4DD3-8684-897A45186304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49" name="AutoShape 48" descr="full">
          <a:extLst>
            <a:ext uri="{FF2B5EF4-FFF2-40B4-BE49-F238E27FC236}">
              <a16:creationId xmlns:a16="http://schemas.microsoft.com/office/drawing/2014/main" id="{FB672BB6-1AA2-4C9C-90DB-7ED66B9B2CDD}"/>
            </a:ext>
            <a:ext uri="{147F2762-F138-4A5C-976F-8EAC2B608ADB}">
              <a16:predDERef xmlns:a16="http://schemas.microsoft.com/office/drawing/2014/main" pred="{73725471-1C9F-47FB-B896-AC5CB5EC27CF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37</xdr:col>
      <xdr:colOff>0</xdr:colOff>
      <xdr:row>2</xdr:row>
      <xdr:rowOff>0</xdr:rowOff>
    </xdr:from>
    <xdr:to>
      <xdr:col>37</xdr:col>
      <xdr:colOff>93345</xdr:colOff>
      <xdr:row>2</xdr:row>
      <xdr:rowOff>93345</xdr:rowOff>
    </xdr:to>
    <xdr:sp macro="" textlink="">
      <xdr:nvSpPr>
        <xdr:cNvPr id="50" name="AutoShape 49" descr="i ne">
          <a:extLst>
            <a:ext uri="{FF2B5EF4-FFF2-40B4-BE49-F238E27FC236}">
              <a16:creationId xmlns:a16="http://schemas.microsoft.com/office/drawing/2014/main" id="{620906B4-0D6A-4EBC-9C7E-FF6767070C5E}"/>
            </a:ext>
            <a:ext uri="{147F2762-F138-4A5C-976F-8EAC2B608ADB}">
              <a16:predDERef xmlns:a16="http://schemas.microsoft.com/office/drawing/2014/main" pred="{FB672BB6-1AA2-4C9C-90DB-7ED66B9B2CDD}"/>
            </a:ext>
          </a:extLst>
        </xdr:cNvPr>
        <xdr:cNvSpPr>
          <a:spLocks noChangeAspect="1" noChangeArrowheads="1"/>
        </xdr:cNvSpPr>
      </xdr:nvSpPr>
      <xdr:spPr bwMode="auto">
        <a:xfrm>
          <a:off x="31680150" y="676275"/>
          <a:ext cx="93345" cy="93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85EA8-81D5-4F04-981F-02684B244CC7}">
  <sheetPr>
    <tabColor rgb="FF00B050"/>
  </sheetPr>
  <dimension ref="B1:S372"/>
  <sheetViews>
    <sheetView zoomScale="175" zoomScaleNormal="175" workbookViewId="0">
      <selection activeCell="AD28" sqref="AD28"/>
    </sheetView>
  </sheetViews>
  <sheetFormatPr baseColWidth="10" defaultColWidth="11.5546875" defaultRowHeight="10.199999999999999" x14ac:dyDescent="0.2"/>
  <cols>
    <col min="1" max="1" width="0.88671875" style="81" customWidth="1"/>
    <col min="2" max="2" width="7.6640625" style="81" bestFit="1" customWidth="1"/>
    <col min="3" max="3" width="8.44140625" style="81" bestFit="1" customWidth="1"/>
    <col min="4" max="4" width="9.88671875" style="85" bestFit="1" customWidth="1"/>
    <col min="5" max="5" width="12.5546875" style="81" bestFit="1" customWidth="1"/>
    <col min="6" max="17" width="3.6640625" style="85" customWidth="1"/>
    <col min="18" max="18" width="11.5546875" style="85"/>
    <col min="19" max="19" width="5.6640625" style="81" customWidth="1"/>
    <col min="20" max="16384" width="11.5546875" style="81"/>
  </cols>
  <sheetData>
    <row r="1" spans="2:18" s="75" customFormat="1" ht="14.4" x14ac:dyDescent="0.3">
      <c r="B1" s="74" t="s">
        <v>0</v>
      </c>
      <c r="D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</row>
    <row r="2" spans="2:18" s="75" customFormat="1" ht="14.4" x14ac:dyDescent="0.3">
      <c r="D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</row>
    <row r="3" spans="2:18" s="75" customFormat="1" ht="14.4" x14ac:dyDescent="0.3">
      <c r="D3" s="76"/>
      <c r="F3" s="117" t="s">
        <v>1</v>
      </c>
      <c r="G3" s="118"/>
      <c r="H3" s="118"/>
      <c r="I3" s="118"/>
      <c r="J3" s="119"/>
      <c r="K3" s="117" t="s">
        <v>2</v>
      </c>
      <c r="L3" s="118"/>
      <c r="M3" s="118"/>
      <c r="N3" s="118"/>
      <c r="O3" s="119"/>
      <c r="R3" s="76"/>
    </row>
    <row r="4" spans="2:18" s="75" customFormat="1" ht="14.4" x14ac:dyDescent="0.3">
      <c r="B4" s="74" t="s">
        <v>3</v>
      </c>
      <c r="C4" s="74" t="s">
        <v>4</v>
      </c>
      <c r="D4" s="77"/>
      <c r="E4" s="74" t="s">
        <v>5</v>
      </c>
      <c r="F4" s="78" t="s">
        <v>6</v>
      </c>
      <c r="G4" s="79" t="s">
        <v>7</v>
      </c>
      <c r="H4" s="79" t="s">
        <v>8</v>
      </c>
      <c r="I4" s="79" t="s">
        <v>9</v>
      </c>
      <c r="J4" s="79" t="s">
        <v>10</v>
      </c>
      <c r="K4" s="79" t="s">
        <v>6</v>
      </c>
      <c r="L4" s="79" t="s">
        <v>7</v>
      </c>
      <c r="M4" s="79" t="s">
        <v>8</v>
      </c>
      <c r="N4" s="79" t="s">
        <v>9</v>
      </c>
      <c r="O4" s="79" t="s">
        <v>10</v>
      </c>
      <c r="P4" s="79" t="s">
        <v>11</v>
      </c>
      <c r="Q4" s="79" t="s">
        <v>12</v>
      </c>
      <c r="R4" s="80" t="s">
        <v>13</v>
      </c>
    </row>
    <row r="5" spans="2:18" x14ac:dyDescent="0.2">
      <c r="B5" s="81" t="s">
        <v>14</v>
      </c>
      <c r="C5" s="82">
        <v>47119</v>
      </c>
      <c r="D5" s="83" t="s">
        <v>15</v>
      </c>
      <c r="E5" s="84" t="s">
        <v>16</v>
      </c>
      <c r="R5" s="85">
        <v>1</v>
      </c>
    </row>
    <row r="6" spans="2:18" x14ac:dyDescent="0.2">
      <c r="B6" s="81" t="s">
        <v>17</v>
      </c>
      <c r="C6" s="82">
        <v>47120</v>
      </c>
      <c r="D6" s="86"/>
      <c r="E6" s="81" t="s">
        <v>18</v>
      </c>
      <c r="L6" s="85">
        <v>1</v>
      </c>
    </row>
    <row r="7" spans="2:18" x14ac:dyDescent="0.2">
      <c r="B7" s="81" t="s">
        <v>19</v>
      </c>
      <c r="C7" s="82">
        <v>47121</v>
      </c>
      <c r="D7" s="86"/>
      <c r="E7" s="81" t="s">
        <v>20</v>
      </c>
      <c r="M7" s="85">
        <v>1</v>
      </c>
    </row>
    <row r="8" spans="2:18" x14ac:dyDescent="0.2">
      <c r="B8" s="81" t="s">
        <v>21</v>
      </c>
      <c r="C8" s="82">
        <v>47122</v>
      </c>
      <c r="D8" s="86"/>
      <c r="E8" s="81" t="s">
        <v>22</v>
      </c>
      <c r="I8" s="85">
        <v>1</v>
      </c>
    </row>
    <row r="9" spans="2:18" x14ac:dyDescent="0.2">
      <c r="B9" s="81" t="s">
        <v>23</v>
      </c>
      <c r="C9" s="82">
        <v>47123</v>
      </c>
      <c r="D9" s="86"/>
      <c r="E9" s="81" t="s">
        <v>24</v>
      </c>
      <c r="J9" s="85">
        <v>1</v>
      </c>
    </row>
    <row r="10" spans="2:18" x14ac:dyDescent="0.2">
      <c r="B10" s="81" t="s">
        <v>25</v>
      </c>
      <c r="C10" s="82">
        <v>47124</v>
      </c>
      <c r="D10" s="86"/>
      <c r="E10" s="81" t="s">
        <v>25</v>
      </c>
      <c r="P10" s="85">
        <v>1</v>
      </c>
    </row>
    <row r="11" spans="2:18" x14ac:dyDescent="0.2">
      <c r="B11" s="81" t="s">
        <v>26</v>
      </c>
      <c r="C11" s="82">
        <v>47125</v>
      </c>
      <c r="D11" s="86"/>
      <c r="E11" s="81" t="s">
        <v>26</v>
      </c>
      <c r="Q11" s="85">
        <v>1</v>
      </c>
    </row>
    <row r="12" spans="2:18" x14ac:dyDescent="0.2">
      <c r="B12" s="81" t="s">
        <v>14</v>
      </c>
      <c r="C12" s="82">
        <v>47126</v>
      </c>
      <c r="D12" s="86"/>
      <c r="E12" s="81" t="s">
        <v>27</v>
      </c>
      <c r="F12" s="85">
        <v>1</v>
      </c>
    </row>
    <row r="13" spans="2:18" x14ac:dyDescent="0.2">
      <c r="B13" s="81" t="s">
        <v>17</v>
      </c>
      <c r="C13" s="82">
        <v>47127</v>
      </c>
      <c r="D13" s="86"/>
      <c r="E13" s="81" t="s">
        <v>28</v>
      </c>
      <c r="G13" s="85">
        <v>1</v>
      </c>
    </row>
    <row r="14" spans="2:18" x14ac:dyDescent="0.2">
      <c r="B14" s="81" t="s">
        <v>19</v>
      </c>
      <c r="C14" s="82">
        <v>47128</v>
      </c>
      <c r="D14" s="86"/>
      <c r="E14" s="81" t="s">
        <v>29</v>
      </c>
      <c r="H14" s="85">
        <v>1</v>
      </c>
    </row>
    <row r="15" spans="2:18" x14ac:dyDescent="0.2">
      <c r="B15" s="81" t="s">
        <v>21</v>
      </c>
      <c r="C15" s="82">
        <v>47129</v>
      </c>
      <c r="D15" s="86"/>
      <c r="E15" s="81" t="s">
        <v>22</v>
      </c>
      <c r="I15" s="85">
        <v>1</v>
      </c>
    </row>
    <row r="16" spans="2:18" x14ac:dyDescent="0.2">
      <c r="B16" s="81" t="s">
        <v>23</v>
      </c>
      <c r="C16" s="82">
        <v>47130</v>
      </c>
      <c r="D16" s="86"/>
      <c r="E16" s="81" t="s">
        <v>24</v>
      </c>
      <c r="J16" s="85">
        <v>1</v>
      </c>
    </row>
    <row r="17" spans="2:17" x14ac:dyDescent="0.2">
      <c r="B17" s="81" t="s">
        <v>25</v>
      </c>
      <c r="C17" s="82">
        <v>47131</v>
      </c>
      <c r="D17" s="86"/>
      <c r="E17" s="81" t="s">
        <v>25</v>
      </c>
      <c r="P17" s="85">
        <v>1</v>
      </c>
    </row>
    <row r="18" spans="2:17" x14ac:dyDescent="0.2">
      <c r="B18" s="81" t="s">
        <v>26</v>
      </c>
      <c r="C18" s="82">
        <v>47132</v>
      </c>
      <c r="D18" s="86"/>
      <c r="E18" s="81" t="s">
        <v>26</v>
      </c>
      <c r="Q18" s="85">
        <v>1</v>
      </c>
    </row>
    <row r="19" spans="2:17" x14ac:dyDescent="0.2">
      <c r="B19" s="81" t="s">
        <v>14</v>
      </c>
      <c r="C19" s="82">
        <v>47133</v>
      </c>
      <c r="D19" s="86"/>
      <c r="E19" s="81" t="s">
        <v>27</v>
      </c>
      <c r="F19" s="85">
        <v>1</v>
      </c>
    </row>
    <row r="20" spans="2:17" x14ac:dyDescent="0.2">
      <c r="B20" s="81" t="s">
        <v>17</v>
      </c>
      <c r="C20" s="82">
        <v>47134</v>
      </c>
      <c r="D20" s="86"/>
      <c r="E20" s="81" t="s">
        <v>28</v>
      </c>
      <c r="G20" s="85">
        <v>1</v>
      </c>
    </row>
    <row r="21" spans="2:17" x14ac:dyDescent="0.2">
      <c r="B21" s="81" t="s">
        <v>19</v>
      </c>
      <c r="C21" s="82">
        <v>47135</v>
      </c>
      <c r="D21" s="86"/>
      <c r="E21" s="81" t="s">
        <v>29</v>
      </c>
      <c r="H21" s="85">
        <v>1</v>
      </c>
    </row>
    <row r="22" spans="2:17" x14ac:dyDescent="0.2">
      <c r="B22" s="81" t="s">
        <v>21</v>
      </c>
      <c r="C22" s="82">
        <v>47136</v>
      </c>
      <c r="D22" s="86"/>
      <c r="E22" s="81" t="s">
        <v>22</v>
      </c>
      <c r="I22" s="85">
        <v>1</v>
      </c>
    </row>
    <row r="23" spans="2:17" x14ac:dyDescent="0.2">
      <c r="B23" s="81" t="s">
        <v>23</v>
      </c>
      <c r="C23" s="82">
        <v>47137</v>
      </c>
      <c r="D23" s="86"/>
      <c r="E23" s="81" t="s">
        <v>24</v>
      </c>
      <c r="J23" s="85">
        <v>1</v>
      </c>
    </row>
    <row r="24" spans="2:17" x14ac:dyDescent="0.2">
      <c r="B24" s="81" t="s">
        <v>25</v>
      </c>
      <c r="C24" s="82">
        <v>47138</v>
      </c>
      <c r="D24" s="86"/>
      <c r="E24" s="81" t="s">
        <v>25</v>
      </c>
      <c r="P24" s="85">
        <v>1</v>
      </c>
    </row>
    <row r="25" spans="2:17" x14ac:dyDescent="0.2">
      <c r="B25" s="81" t="s">
        <v>26</v>
      </c>
      <c r="C25" s="82">
        <v>47139</v>
      </c>
      <c r="D25" s="86"/>
      <c r="E25" s="81" t="s">
        <v>26</v>
      </c>
      <c r="Q25" s="85">
        <v>1</v>
      </c>
    </row>
    <row r="26" spans="2:17" x14ac:dyDescent="0.2">
      <c r="B26" s="81" t="s">
        <v>14</v>
      </c>
      <c r="C26" s="82">
        <v>47140</v>
      </c>
      <c r="D26" s="86"/>
      <c r="E26" s="81" t="s">
        <v>27</v>
      </c>
      <c r="F26" s="85">
        <v>1</v>
      </c>
    </row>
    <row r="27" spans="2:17" x14ac:dyDescent="0.2">
      <c r="B27" s="81" t="s">
        <v>17</v>
      </c>
      <c r="C27" s="82">
        <v>47141</v>
      </c>
      <c r="D27" s="86"/>
      <c r="E27" s="81" t="s">
        <v>28</v>
      </c>
      <c r="G27" s="85">
        <v>1</v>
      </c>
    </row>
    <row r="28" spans="2:17" x14ac:dyDescent="0.2">
      <c r="B28" s="81" t="s">
        <v>19</v>
      </c>
      <c r="C28" s="82">
        <v>47142</v>
      </c>
      <c r="D28" s="86"/>
      <c r="E28" s="81" t="s">
        <v>29</v>
      </c>
      <c r="H28" s="85">
        <v>1</v>
      </c>
    </row>
    <row r="29" spans="2:17" x14ac:dyDescent="0.2">
      <c r="B29" s="81" t="s">
        <v>21</v>
      </c>
      <c r="C29" s="82">
        <v>47143</v>
      </c>
      <c r="D29" s="86"/>
      <c r="E29" s="81" t="s">
        <v>22</v>
      </c>
      <c r="I29" s="85">
        <v>1</v>
      </c>
    </row>
    <row r="30" spans="2:17" x14ac:dyDescent="0.2">
      <c r="B30" s="81" t="s">
        <v>23</v>
      </c>
      <c r="C30" s="82">
        <v>47144</v>
      </c>
      <c r="D30" s="86"/>
      <c r="E30" s="81" t="s">
        <v>24</v>
      </c>
      <c r="J30" s="85">
        <v>1</v>
      </c>
    </row>
    <row r="31" spans="2:17" x14ac:dyDescent="0.2">
      <c r="B31" s="81" t="s">
        <v>25</v>
      </c>
      <c r="C31" s="82">
        <v>47145</v>
      </c>
      <c r="D31" s="86"/>
      <c r="E31" s="81" t="s">
        <v>25</v>
      </c>
      <c r="P31" s="85">
        <v>1</v>
      </c>
    </row>
    <row r="32" spans="2:17" x14ac:dyDescent="0.2">
      <c r="B32" s="81" t="s">
        <v>26</v>
      </c>
      <c r="C32" s="82">
        <v>47146</v>
      </c>
      <c r="D32" s="86"/>
      <c r="E32" s="81" t="s">
        <v>26</v>
      </c>
      <c r="Q32" s="85">
        <v>1</v>
      </c>
    </row>
    <row r="33" spans="2:17" x14ac:dyDescent="0.2">
      <c r="B33" s="81" t="s">
        <v>14</v>
      </c>
      <c r="C33" s="82">
        <v>47147</v>
      </c>
      <c r="D33" s="86"/>
      <c r="E33" s="81" t="s">
        <v>27</v>
      </c>
      <c r="F33" s="85">
        <v>1</v>
      </c>
    </row>
    <row r="34" spans="2:17" x14ac:dyDescent="0.2">
      <c r="B34" s="81" t="s">
        <v>17</v>
      </c>
      <c r="C34" s="82">
        <v>47148</v>
      </c>
      <c r="D34" s="86"/>
      <c r="E34" s="81" t="s">
        <v>28</v>
      </c>
      <c r="G34" s="85">
        <v>1</v>
      </c>
    </row>
    <row r="35" spans="2:17" x14ac:dyDescent="0.2">
      <c r="B35" s="81" t="s">
        <v>19</v>
      </c>
      <c r="C35" s="82">
        <v>47149</v>
      </c>
      <c r="D35" s="86"/>
      <c r="E35" s="81" t="s">
        <v>29</v>
      </c>
      <c r="H35" s="85">
        <v>1</v>
      </c>
    </row>
    <row r="36" spans="2:17" x14ac:dyDescent="0.2">
      <c r="B36" s="81" t="s">
        <v>21</v>
      </c>
      <c r="C36" s="82">
        <v>47150</v>
      </c>
      <c r="D36" s="86"/>
      <c r="E36" s="81" t="s">
        <v>22</v>
      </c>
      <c r="I36" s="85">
        <v>1</v>
      </c>
    </row>
    <row r="37" spans="2:17" x14ac:dyDescent="0.2">
      <c r="B37" s="81" t="s">
        <v>23</v>
      </c>
      <c r="C37" s="82">
        <v>47151</v>
      </c>
      <c r="D37" s="86"/>
      <c r="E37" s="81" t="s">
        <v>24</v>
      </c>
      <c r="J37" s="85">
        <v>1</v>
      </c>
    </row>
    <row r="38" spans="2:17" x14ac:dyDescent="0.2">
      <c r="B38" s="81" t="s">
        <v>25</v>
      </c>
      <c r="C38" s="82">
        <v>47152</v>
      </c>
      <c r="D38" s="86"/>
      <c r="E38" s="81" t="s">
        <v>25</v>
      </c>
      <c r="P38" s="85">
        <v>1</v>
      </c>
    </row>
    <row r="39" spans="2:17" x14ac:dyDescent="0.2">
      <c r="B39" s="81" t="s">
        <v>26</v>
      </c>
      <c r="C39" s="82">
        <v>47153</v>
      </c>
      <c r="D39" s="86"/>
      <c r="E39" s="81" t="s">
        <v>26</v>
      </c>
      <c r="Q39" s="85">
        <v>1</v>
      </c>
    </row>
    <row r="40" spans="2:17" x14ac:dyDescent="0.2">
      <c r="B40" s="81" t="s">
        <v>14</v>
      </c>
      <c r="C40" s="82">
        <v>47154</v>
      </c>
      <c r="D40" s="86"/>
      <c r="E40" s="81" t="s">
        <v>27</v>
      </c>
      <c r="F40" s="85">
        <v>1</v>
      </c>
    </row>
    <row r="41" spans="2:17" x14ac:dyDescent="0.2">
      <c r="B41" s="81" t="s">
        <v>17</v>
      </c>
      <c r="C41" s="82">
        <v>47155</v>
      </c>
      <c r="D41" s="86"/>
      <c r="E41" s="81" t="s">
        <v>28</v>
      </c>
      <c r="G41" s="85">
        <v>1</v>
      </c>
    </row>
    <row r="42" spans="2:17" x14ac:dyDescent="0.2">
      <c r="B42" s="81" t="s">
        <v>19</v>
      </c>
      <c r="C42" s="82">
        <v>47156</v>
      </c>
      <c r="D42" s="86"/>
      <c r="E42" s="81" t="s">
        <v>29</v>
      </c>
      <c r="H42" s="85">
        <v>1</v>
      </c>
    </row>
    <row r="43" spans="2:17" x14ac:dyDescent="0.2">
      <c r="B43" s="81" t="s">
        <v>21</v>
      </c>
      <c r="C43" s="82">
        <v>47157</v>
      </c>
      <c r="D43" s="86"/>
      <c r="E43" s="81" t="s">
        <v>22</v>
      </c>
      <c r="I43" s="85">
        <v>1</v>
      </c>
    </row>
    <row r="44" spans="2:17" x14ac:dyDescent="0.2">
      <c r="B44" s="81" t="s">
        <v>23</v>
      </c>
      <c r="C44" s="82">
        <v>47158</v>
      </c>
      <c r="D44" s="86"/>
      <c r="E44" s="81" t="s">
        <v>24</v>
      </c>
      <c r="J44" s="85">
        <v>1</v>
      </c>
    </row>
    <row r="45" spans="2:17" x14ac:dyDescent="0.2">
      <c r="B45" s="81" t="s">
        <v>25</v>
      </c>
      <c r="C45" s="82">
        <v>47159</v>
      </c>
      <c r="D45" s="86"/>
      <c r="E45" s="81" t="s">
        <v>25</v>
      </c>
      <c r="P45" s="85">
        <v>1</v>
      </c>
    </row>
    <row r="46" spans="2:17" x14ac:dyDescent="0.2">
      <c r="B46" s="81" t="s">
        <v>26</v>
      </c>
      <c r="C46" s="82">
        <v>47160</v>
      </c>
      <c r="D46" s="86"/>
      <c r="E46" s="81" t="s">
        <v>26</v>
      </c>
      <c r="Q46" s="85">
        <v>1</v>
      </c>
    </row>
    <row r="47" spans="2:17" x14ac:dyDescent="0.2">
      <c r="B47" s="81" t="s">
        <v>14</v>
      </c>
      <c r="C47" s="82">
        <v>47161</v>
      </c>
      <c r="D47" s="86"/>
      <c r="E47" s="81" t="s">
        <v>27</v>
      </c>
      <c r="F47" s="85">
        <v>1</v>
      </c>
    </row>
    <row r="48" spans="2:17" x14ac:dyDescent="0.2">
      <c r="B48" s="81" t="s">
        <v>17</v>
      </c>
      <c r="C48" s="82">
        <v>47162</v>
      </c>
      <c r="D48" s="86"/>
      <c r="E48" s="81" t="s">
        <v>28</v>
      </c>
      <c r="G48" s="85">
        <v>1</v>
      </c>
    </row>
    <row r="49" spans="2:17" x14ac:dyDescent="0.2">
      <c r="B49" s="81" t="s">
        <v>19</v>
      </c>
      <c r="C49" s="82">
        <v>47163</v>
      </c>
      <c r="D49" s="86"/>
      <c r="E49" s="81" t="s">
        <v>29</v>
      </c>
      <c r="H49" s="85">
        <v>1</v>
      </c>
    </row>
    <row r="50" spans="2:17" x14ac:dyDescent="0.2">
      <c r="B50" s="81" t="s">
        <v>21</v>
      </c>
      <c r="C50" s="82">
        <v>47164</v>
      </c>
      <c r="D50" s="86"/>
      <c r="E50" s="81" t="s">
        <v>22</v>
      </c>
      <c r="I50" s="85">
        <v>1</v>
      </c>
    </row>
    <row r="51" spans="2:17" x14ac:dyDescent="0.2">
      <c r="B51" s="81" t="s">
        <v>23</v>
      </c>
      <c r="C51" s="82">
        <v>47165</v>
      </c>
      <c r="D51" s="86"/>
      <c r="E51" s="81" t="s">
        <v>24</v>
      </c>
      <c r="J51" s="85">
        <v>1</v>
      </c>
    </row>
    <row r="52" spans="2:17" x14ac:dyDescent="0.2">
      <c r="B52" s="81" t="s">
        <v>25</v>
      </c>
      <c r="C52" s="82">
        <v>47166</v>
      </c>
      <c r="D52" s="86"/>
      <c r="E52" s="81" t="s">
        <v>25</v>
      </c>
      <c r="P52" s="85">
        <v>1</v>
      </c>
    </row>
    <row r="53" spans="2:17" x14ac:dyDescent="0.2">
      <c r="B53" s="81" t="s">
        <v>26</v>
      </c>
      <c r="C53" s="82">
        <v>47167</v>
      </c>
      <c r="D53" s="86"/>
      <c r="E53" s="81" t="s">
        <v>26</v>
      </c>
      <c r="Q53" s="85">
        <v>1</v>
      </c>
    </row>
    <row r="54" spans="2:17" x14ac:dyDescent="0.2">
      <c r="B54" s="81" t="s">
        <v>14</v>
      </c>
      <c r="C54" s="82">
        <v>47168</v>
      </c>
      <c r="D54" s="83" t="s">
        <v>30</v>
      </c>
      <c r="E54" s="81" t="s">
        <v>31</v>
      </c>
      <c r="K54" s="85">
        <v>1</v>
      </c>
    </row>
    <row r="55" spans="2:17" x14ac:dyDescent="0.2">
      <c r="B55" s="81" t="s">
        <v>17</v>
      </c>
      <c r="C55" s="82">
        <v>47169</v>
      </c>
      <c r="D55" s="83" t="s">
        <v>30</v>
      </c>
      <c r="E55" s="81" t="s">
        <v>18</v>
      </c>
      <c r="L55" s="85">
        <v>1</v>
      </c>
    </row>
    <row r="56" spans="2:17" x14ac:dyDescent="0.2">
      <c r="B56" s="81" t="s">
        <v>19</v>
      </c>
      <c r="C56" s="82">
        <v>47170</v>
      </c>
      <c r="D56" s="83" t="s">
        <v>30</v>
      </c>
      <c r="E56" s="81" t="s">
        <v>20</v>
      </c>
      <c r="M56" s="85">
        <v>1</v>
      </c>
    </row>
    <row r="57" spans="2:17" x14ac:dyDescent="0.2">
      <c r="B57" s="81" t="s">
        <v>21</v>
      </c>
      <c r="C57" s="82">
        <v>47171</v>
      </c>
      <c r="D57" s="83" t="s">
        <v>30</v>
      </c>
      <c r="E57" s="81" t="s">
        <v>32</v>
      </c>
      <c r="N57" s="85">
        <v>1</v>
      </c>
    </row>
    <row r="58" spans="2:17" x14ac:dyDescent="0.2">
      <c r="B58" s="81" t="s">
        <v>23</v>
      </c>
      <c r="C58" s="82">
        <v>47172</v>
      </c>
      <c r="D58" s="83" t="s">
        <v>30</v>
      </c>
      <c r="E58" s="81" t="s">
        <v>33</v>
      </c>
      <c r="O58" s="85">
        <v>1</v>
      </c>
    </row>
    <row r="59" spans="2:17" x14ac:dyDescent="0.2">
      <c r="B59" s="81" t="s">
        <v>25</v>
      </c>
      <c r="C59" s="82">
        <v>47173</v>
      </c>
      <c r="D59" s="86"/>
      <c r="E59" s="81" t="s">
        <v>25</v>
      </c>
      <c r="P59" s="85">
        <v>1</v>
      </c>
    </row>
    <row r="60" spans="2:17" x14ac:dyDescent="0.2">
      <c r="B60" s="81" t="s">
        <v>26</v>
      </c>
      <c r="C60" s="82">
        <v>47174</v>
      </c>
      <c r="D60" s="86"/>
      <c r="E60" s="81" t="s">
        <v>26</v>
      </c>
      <c r="Q60" s="85">
        <v>1</v>
      </c>
    </row>
    <row r="61" spans="2:17" x14ac:dyDescent="0.2">
      <c r="B61" s="81" t="s">
        <v>14</v>
      </c>
      <c r="C61" s="82">
        <v>47175</v>
      </c>
      <c r="D61" s="86"/>
      <c r="E61" s="81" t="s">
        <v>27</v>
      </c>
      <c r="F61" s="85">
        <v>1</v>
      </c>
    </row>
    <row r="62" spans="2:17" x14ac:dyDescent="0.2">
      <c r="B62" s="81" t="s">
        <v>17</v>
      </c>
      <c r="C62" s="82">
        <v>47176</v>
      </c>
      <c r="D62" s="86"/>
      <c r="E62" s="81" t="s">
        <v>28</v>
      </c>
      <c r="G62" s="85">
        <v>1</v>
      </c>
    </row>
    <row r="63" spans="2:17" x14ac:dyDescent="0.2">
      <c r="B63" s="81" t="s">
        <v>19</v>
      </c>
      <c r="C63" s="82">
        <v>47177</v>
      </c>
      <c r="D63" s="86"/>
      <c r="E63" s="81" t="s">
        <v>29</v>
      </c>
      <c r="H63" s="85">
        <v>1</v>
      </c>
    </row>
    <row r="64" spans="2:17" x14ac:dyDescent="0.2">
      <c r="B64" s="81" t="s">
        <v>21</v>
      </c>
      <c r="C64" s="82">
        <v>47178</v>
      </c>
      <c r="D64" s="86"/>
      <c r="E64" s="81" t="s">
        <v>22</v>
      </c>
      <c r="I64" s="85">
        <v>1</v>
      </c>
    </row>
    <row r="65" spans="2:17" x14ac:dyDescent="0.2">
      <c r="B65" s="81" t="s">
        <v>23</v>
      </c>
      <c r="C65" s="82">
        <v>47179</v>
      </c>
      <c r="D65" s="86"/>
      <c r="E65" s="81" t="s">
        <v>24</v>
      </c>
      <c r="J65" s="85">
        <v>1</v>
      </c>
    </row>
    <row r="66" spans="2:17" x14ac:dyDescent="0.2">
      <c r="B66" s="81" t="s">
        <v>25</v>
      </c>
      <c r="C66" s="82">
        <v>47180</v>
      </c>
      <c r="D66" s="86"/>
      <c r="E66" s="81" t="s">
        <v>25</v>
      </c>
      <c r="P66" s="85">
        <v>1</v>
      </c>
    </row>
    <row r="67" spans="2:17" x14ac:dyDescent="0.2">
      <c r="B67" s="81" t="s">
        <v>26</v>
      </c>
      <c r="C67" s="82">
        <v>47181</v>
      </c>
      <c r="D67" s="86"/>
      <c r="E67" s="81" t="s">
        <v>26</v>
      </c>
      <c r="Q67" s="85">
        <v>1</v>
      </c>
    </row>
    <row r="68" spans="2:17" x14ac:dyDescent="0.2">
      <c r="B68" s="81" t="s">
        <v>14</v>
      </c>
      <c r="C68" s="82">
        <v>47182</v>
      </c>
      <c r="D68" s="86"/>
      <c r="E68" s="81" t="s">
        <v>27</v>
      </c>
      <c r="F68" s="85">
        <v>1</v>
      </c>
    </row>
    <row r="69" spans="2:17" x14ac:dyDescent="0.2">
      <c r="B69" s="81" t="s">
        <v>17</v>
      </c>
      <c r="C69" s="82">
        <v>47183</v>
      </c>
      <c r="D69" s="86"/>
      <c r="E69" s="81" t="s">
        <v>28</v>
      </c>
      <c r="G69" s="85">
        <v>1</v>
      </c>
    </row>
    <row r="70" spans="2:17" x14ac:dyDescent="0.2">
      <c r="B70" s="81" t="s">
        <v>19</v>
      </c>
      <c r="C70" s="82">
        <v>47184</v>
      </c>
      <c r="D70" s="86"/>
      <c r="E70" s="81" t="s">
        <v>29</v>
      </c>
      <c r="H70" s="85">
        <v>1</v>
      </c>
    </row>
    <row r="71" spans="2:17" x14ac:dyDescent="0.2">
      <c r="B71" s="81" t="s">
        <v>21</v>
      </c>
      <c r="C71" s="82">
        <v>47185</v>
      </c>
      <c r="D71" s="86"/>
      <c r="E71" s="81" t="s">
        <v>22</v>
      </c>
      <c r="I71" s="85">
        <v>1</v>
      </c>
    </row>
    <row r="72" spans="2:17" x14ac:dyDescent="0.2">
      <c r="B72" s="81" t="s">
        <v>23</v>
      </c>
      <c r="C72" s="82">
        <v>47186</v>
      </c>
      <c r="D72" s="86"/>
      <c r="E72" s="81" t="s">
        <v>24</v>
      </c>
      <c r="J72" s="85">
        <v>1</v>
      </c>
    </row>
    <row r="73" spans="2:17" x14ac:dyDescent="0.2">
      <c r="B73" s="81" t="s">
        <v>25</v>
      </c>
      <c r="C73" s="82">
        <v>47187</v>
      </c>
      <c r="D73" s="86"/>
      <c r="E73" s="81" t="s">
        <v>25</v>
      </c>
      <c r="P73" s="85">
        <v>1</v>
      </c>
    </row>
    <row r="74" spans="2:17" x14ac:dyDescent="0.2">
      <c r="B74" s="81" t="s">
        <v>26</v>
      </c>
      <c r="C74" s="82">
        <v>47188</v>
      </c>
      <c r="D74" s="86"/>
      <c r="E74" s="81" t="s">
        <v>26</v>
      </c>
      <c r="Q74" s="85">
        <v>1</v>
      </c>
    </row>
    <row r="75" spans="2:17" x14ac:dyDescent="0.2">
      <c r="B75" s="81" t="s">
        <v>14</v>
      </c>
      <c r="C75" s="82">
        <v>47189</v>
      </c>
      <c r="D75" s="86"/>
      <c r="E75" s="81" t="s">
        <v>27</v>
      </c>
      <c r="F75" s="85">
        <v>1</v>
      </c>
    </row>
    <row r="76" spans="2:17" x14ac:dyDescent="0.2">
      <c r="B76" s="81" t="s">
        <v>17</v>
      </c>
      <c r="C76" s="82">
        <v>47190</v>
      </c>
      <c r="D76" s="86"/>
      <c r="E76" s="81" t="s">
        <v>28</v>
      </c>
      <c r="G76" s="85">
        <v>1</v>
      </c>
    </row>
    <row r="77" spans="2:17" x14ac:dyDescent="0.2">
      <c r="B77" s="81" t="s">
        <v>19</v>
      </c>
      <c r="C77" s="82">
        <v>47191</v>
      </c>
      <c r="D77" s="86"/>
      <c r="E77" s="81" t="s">
        <v>29</v>
      </c>
      <c r="H77" s="85">
        <v>1</v>
      </c>
    </row>
    <row r="78" spans="2:17" x14ac:dyDescent="0.2">
      <c r="B78" s="81" t="s">
        <v>21</v>
      </c>
      <c r="C78" s="82">
        <v>47192</v>
      </c>
      <c r="D78" s="86"/>
      <c r="E78" s="81" t="s">
        <v>22</v>
      </c>
      <c r="I78" s="85">
        <v>1</v>
      </c>
    </row>
    <row r="79" spans="2:17" x14ac:dyDescent="0.2">
      <c r="B79" s="81" t="s">
        <v>23</v>
      </c>
      <c r="C79" s="82">
        <v>47193</v>
      </c>
      <c r="D79" s="86"/>
      <c r="E79" s="81" t="s">
        <v>24</v>
      </c>
      <c r="J79" s="85">
        <v>1</v>
      </c>
    </row>
    <row r="80" spans="2:17" x14ac:dyDescent="0.2">
      <c r="B80" s="81" t="s">
        <v>25</v>
      </c>
      <c r="C80" s="82">
        <v>47194</v>
      </c>
      <c r="D80" s="86"/>
      <c r="E80" s="81" t="s">
        <v>25</v>
      </c>
      <c r="P80" s="85">
        <v>1</v>
      </c>
    </row>
    <row r="81" spans="2:18" x14ac:dyDescent="0.2">
      <c r="B81" s="81" t="s">
        <v>26</v>
      </c>
      <c r="C81" s="82">
        <v>47195</v>
      </c>
      <c r="D81" s="86"/>
      <c r="E81" s="81" t="s">
        <v>26</v>
      </c>
      <c r="Q81" s="85">
        <v>1</v>
      </c>
    </row>
    <row r="82" spans="2:18" x14ac:dyDescent="0.2">
      <c r="B82" s="81" t="s">
        <v>14</v>
      </c>
      <c r="C82" s="82">
        <v>47196</v>
      </c>
      <c r="D82" s="86"/>
      <c r="E82" s="81" t="s">
        <v>27</v>
      </c>
      <c r="F82" s="85">
        <v>1</v>
      </c>
    </row>
    <row r="83" spans="2:18" x14ac:dyDescent="0.2">
      <c r="B83" s="81" t="s">
        <v>17</v>
      </c>
      <c r="C83" s="82">
        <v>47197</v>
      </c>
      <c r="D83" s="86"/>
      <c r="E83" s="81" t="s">
        <v>28</v>
      </c>
      <c r="G83" s="85">
        <v>1</v>
      </c>
    </row>
    <row r="84" spans="2:18" x14ac:dyDescent="0.2">
      <c r="B84" s="81" t="s">
        <v>19</v>
      </c>
      <c r="C84" s="82">
        <v>47198</v>
      </c>
      <c r="D84" s="86"/>
      <c r="E84" s="81" t="s">
        <v>29</v>
      </c>
      <c r="H84" s="85">
        <v>1</v>
      </c>
    </row>
    <row r="85" spans="2:18" x14ac:dyDescent="0.2">
      <c r="B85" s="81" t="s">
        <v>21</v>
      </c>
      <c r="C85" s="82">
        <v>47199</v>
      </c>
      <c r="D85" s="86"/>
      <c r="E85" s="81" t="s">
        <v>22</v>
      </c>
      <c r="I85" s="85">
        <v>1</v>
      </c>
    </row>
    <row r="86" spans="2:18" x14ac:dyDescent="0.2">
      <c r="B86" s="81" t="s">
        <v>23</v>
      </c>
      <c r="C86" s="82">
        <v>47200</v>
      </c>
      <c r="D86" s="86"/>
      <c r="E86" s="81" t="s">
        <v>24</v>
      </c>
      <c r="J86" s="85">
        <v>1</v>
      </c>
    </row>
    <row r="87" spans="2:18" x14ac:dyDescent="0.2">
      <c r="B87" s="81" t="s">
        <v>25</v>
      </c>
      <c r="C87" s="82">
        <v>47201</v>
      </c>
      <c r="D87" s="86"/>
      <c r="E87" s="81" t="s">
        <v>25</v>
      </c>
      <c r="P87" s="85">
        <v>1</v>
      </c>
    </row>
    <row r="88" spans="2:18" x14ac:dyDescent="0.2">
      <c r="B88" s="81" t="s">
        <v>26</v>
      </c>
      <c r="C88" s="82">
        <v>47202</v>
      </c>
      <c r="D88" s="86"/>
      <c r="E88" s="81" t="s">
        <v>26</v>
      </c>
      <c r="Q88" s="85">
        <v>1</v>
      </c>
    </row>
    <row r="89" spans="2:18" x14ac:dyDescent="0.2">
      <c r="B89" s="81" t="s">
        <v>14</v>
      </c>
      <c r="C89" s="82">
        <v>47203</v>
      </c>
      <c r="D89" s="83"/>
      <c r="E89" s="81" t="s">
        <v>31</v>
      </c>
      <c r="K89" s="85">
        <v>1</v>
      </c>
    </row>
    <row r="90" spans="2:18" x14ac:dyDescent="0.2">
      <c r="B90" s="81" t="s">
        <v>17</v>
      </c>
      <c r="C90" s="82">
        <v>47204</v>
      </c>
      <c r="D90" s="86"/>
      <c r="E90" s="81" t="s">
        <v>18</v>
      </c>
      <c r="L90" s="85">
        <v>1</v>
      </c>
    </row>
    <row r="91" spans="2:18" x14ac:dyDescent="0.2">
      <c r="B91" s="81" t="s">
        <v>19</v>
      </c>
      <c r="C91" s="82">
        <v>47205</v>
      </c>
      <c r="D91" s="86"/>
      <c r="E91" s="81" t="s">
        <v>20</v>
      </c>
      <c r="M91" s="85">
        <v>1</v>
      </c>
    </row>
    <row r="92" spans="2:18" x14ac:dyDescent="0.2">
      <c r="B92" s="81" t="s">
        <v>21</v>
      </c>
      <c r="C92" s="82">
        <v>47206</v>
      </c>
      <c r="D92" s="83" t="s">
        <v>34</v>
      </c>
      <c r="E92" s="84" t="s">
        <v>16</v>
      </c>
      <c r="R92" s="85">
        <v>1</v>
      </c>
    </row>
    <row r="93" spans="2:18" x14ac:dyDescent="0.2">
      <c r="B93" s="81" t="s">
        <v>23</v>
      </c>
      <c r="C93" s="82">
        <v>47207</v>
      </c>
      <c r="D93" s="83" t="s">
        <v>35</v>
      </c>
      <c r="E93" s="84" t="s">
        <v>16</v>
      </c>
      <c r="R93" s="85">
        <v>1</v>
      </c>
    </row>
    <row r="94" spans="2:18" x14ac:dyDescent="0.2">
      <c r="B94" s="81" t="s">
        <v>25</v>
      </c>
      <c r="C94" s="82">
        <v>47208</v>
      </c>
      <c r="D94" s="83" t="s">
        <v>36</v>
      </c>
      <c r="E94" s="81" t="s">
        <v>25</v>
      </c>
      <c r="P94" s="85">
        <v>1</v>
      </c>
    </row>
    <row r="95" spans="2:18" x14ac:dyDescent="0.2">
      <c r="B95" s="81" t="s">
        <v>26</v>
      </c>
      <c r="C95" s="82">
        <v>47209</v>
      </c>
      <c r="D95" s="83" t="s">
        <v>37</v>
      </c>
      <c r="E95" s="84" t="s">
        <v>16</v>
      </c>
      <c r="R95" s="85">
        <v>1</v>
      </c>
    </row>
    <row r="96" spans="2:18" x14ac:dyDescent="0.2">
      <c r="B96" s="81" t="s">
        <v>14</v>
      </c>
      <c r="C96" s="82">
        <v>47210</v>
      </c>
      <c r="D96" s="83" t="s">
        <v>38</v>
      </c>
      <c r="E96" s="84" t="s">
        <v>16</v>
      </c>
      <c r="R96" s="85">
        <v>1</v>
      </c>
    </row>
    <row r="97" spans="2:17" x14ac:dyDescent="0.2">
      <c r="B97" s="81" t="s">
        <v>17</v>
      </c>
      <c r="C97" s="82">
        <v>47211</v>
      </c>
      <c r="D97" s="86"/>
      <c r="E97" s="81" t="s">
        <v>28</v>
      </c>
      <c r="G97" s="85">
        <v>1</v>
      </c>
    </row>
    <row r="98" spans="2:17" x14ac:dyDescent="0.2">
      <c r="B98" s="81" t="s">
        <v>19</v>
      </c>
      <c r="C98" s="82">
        <v>47212</v>
      </c>
      <c r="D98" s="86"/>
      <c r="E98" s="81" t="s">
        <v>29</v>
      </c>
      <c r="H98" s="85">
        <v>1</v>
      </c>
    </row>
    <row r="99" spans="2:17" x14ac:dyDescent="0.2">
      <c r="B99" s="81" t="s">
        <v>21</v>
      </c>
      <c r="C99" s="82">
        <v>47213</v>
      </c>
      <c r="D99" s="86"/>
      <c r="E99" s="81" t="s">
        <v>22</v>
      </c>
      <c r="I99" s="85">
        <v>1</v>
      </c>
    </row>
    <row r="100" spans="2:17" x14ac:dyDescent="0.2">
      <c r="B100" s="81" t="s">
        <v>23</v>
      </c>
      <c r="C100" s="82">
        <v>47214</v>
      </c>
      <c r="D100" s="86"/>
      <c r="E100" s="81" t="s">
        <v>24</v>
      </c>
      <c r="J100" s="85">
        <v>1</v>
      </c>
    </row>
    <row r="101" spans="2:17" x14ac:dyDescent="0.2">
      <c r="B101" s="81" t="s">
        <v>25</v>
      </c>
      <c r="C101" s="82">
        <v>47215</v>
      </c>
      <c r="D101" s="86"/>
      <c r="E101" s="81" t="s">
        <v>25</v>
      </c>
      <c r="P101" s="85">
        <v>1</v>
      </c>
    </row>
    <row r="102" spans="2:17" x14ac:dyDescent="0.2">
      <c r="B102" s="81" t="s">
        <v>26</v>
      </c>
      <c r="C102" s="82">
        <v>47216</v>
      </c>
      <c r="D102" s="86"/>
      <c r="E102" s="81" t="s">
        <v>26</v>
      </c>
      <c r="Q102" s="85">
        <v>1</v>
      </c>
    </row>
    <row r="103" spans="2:17" x14ac:dyDescent="0.2">
      <c r="B103" s="81" t="s">
        <v>14</v>
      </c>
      <c r="C103" s="82">
        <v>47217</v>
      </c>
      <c r="D103" s="86"/>
      <c r="E103" s="81" t="s">
        <v>27</v>
      </c>
      <c r="F103" s="85">
        <v>1</v>
      </c>
    </row>
    <row r="104" spans="2:17" x14ac:dyDescent="0.2">
      <c r="B104" s="81" t="s">
        <v>17</v>
      </c>
      <c r="C104" s="82">
        <v>47218</v>
      </c>
      <c r="D104" s="86"/>
      <c r="E104" s="81" t="s">
        <v>28</v>
      </c>
      <c r="G104" s="85">
        <v>1</v>
      </c>
    </row>
    <row r="105" spans="2:17" x14ac:dyDescent="0.2">
      <c r="B105" s="81" t="s">
        <v>19</v>
      </c>
      <c r="C105" s="82">
        <v>47219</v>
      </c>
      <c r="D105" s="86"/>
      <c r="E105" s="81" t="s">
        <v>29</v>
      </c>
      <c r="H105" s="85">
        <v>1</v>
      </c>
    </row>
    <row r="106" spans="2:17" x14ac:dyDescent="0.2">
      <c r="B106" s="81" t="s">
        <v>21</v>
      </c>
      <c r="C106" s="82">
        <v>47220</v>
      </c>
      <c r="D106" s="86"/>
      <c r="E106" s="81" t="s">
        <v>22</v>
      </c>
      <c r="I106" s="85">
        <v>1</v>
      </c>
    </row>
    <row r="107" spans="2:17" x14ac:dyDescent="0.2">
      <c r="B107" s="81" t="s">
        <v>23</v>
      </c>
      <c r="C107" s="82">
        <v>47221</v>
      </c>
      <c r="D107" s="86"/>
      <c r="E107" s="81" t="s">
        <v>24</v>
      </c>
      <c r="J107" s="85">
        <v>1</v>
      </c>
    </row>
    <row r="108" spans="2:17" x14ac:dyDescent="0.2">
      <c r="B108" s="81" t="s">
        <v>25</v>
      </c>
      <c r="C108" s="82">
        <v>47222</v>
      </c>
      <c r="D108" s="86"/>
      <c r="E108" s="81" t="s">
        <v>25</v>
      </c>
      <c r="P108" s="85">
        <v>1</v>
      </c>
    </row>
    <row r="109" spans="2:17" x14ac:dyDescent="0.2">
      <c r="B109" s="81" t="s">
        <v>26</v>
      </c>
      <c r="C109" s="82">
        <v>47223</v>
      </c>
      <c r="D109" s="86"/>
      <c r="E109" s="81" t="s">
        <v>26</v>
      </c>
      <c r="Q109" s="85">
        <v>1</v>
      </c>
    </row>
    <row r="110" spans="2:17" x14ac:dyDescent="0.2">
      <c r="B110" s="81" t="s">
        <v>14</v>
      </c>
      <c r="C110" s="82">
        <v>47224</v>
      </c>
      <c r="D110" s="86"/>
      <c r="E110" s="81" t="s">
        <v>27</v>
      </c>
      <c r="F110" s="85">
        <v>1</v>
      </c>
    </row>
    <row r="111" spans="2:17" x14ac:dyDescent="0.2">
      <c r="B111" s="81" t="s">
        <v>17</v>
      </c>
      <c r="C111" s="82">
        <v>47225</v>
      </c>
      <c r="D111" s="86"/>
      <c r="E111" s="81" t="s">
        <v>28</v>
      </c>
      <c r="G111" s="85">
        <v>1</v>
      </c>
    </row>
    <row r="112" spans="2:17" x14ac:dyDescent="0.2">
      <c r="B112" s="81" t="s">
        <v>19</v>
      </c>
      <c r="C112" s="82">
        <v>47226</v>
      </c>
      <c r="D112" s="86"/>
      <c r="E112" s="81" t="s">
        <v>29</v>
      </c>
      <c r="H112" s="85">
        <v>1</v>
      </c>
    </row>
    <row r="113" spans="2:18" x14ac:dyDescent="0.2">
      <c r="B113" s="81" t="s">
        <v>21</v>
      </c>
      <c r="C113" s="82">
        <v>47227</v>
      </c>
      <c r="D113" s="86"/>
      <c r="E113" s="81" t="s">
        <v>22</v>
      </c>
      <c r="I113" s="85">
        <v>1</v>
      </c>
    </row>
    <row r="114" spans="2:18" x14ac:dyDescent="0.2">
      <c r="B114" s="81" t="s">
        <v>23</v>
      </c>
      <c r="C114" s="82">
        <v>47228</v>
      </c>
      <c r="D114" s="86"/>
      <c r="E114" s="81" t="s">
        <v>24</v>
      </c>
      <c r="J114" s="85">
        <v>1</v>
      </c>
    </row>
    <row r="115" spans="2:18" x14ac:dyDescent="0.2">
      <c r="B115" s="81" t="s">
        <v>25</v>
      </c>
      <c r="C115" s="82">
        <v>47229</v>
      </c>
      <c r="D115" s="86"/>
      <c r="E115" s="81" t="s">
        <v>25</v>
      </c>
      <c r="P115" s="85">
        <v>1</v>
      </c>
    </row>
    <row r="116" spans="2:18" x14ac:dyDescent="0.2">
      <c r="B116" s="81" t="s">
        <v>26</v>
      </c>
      <c r="C116" s="82">
        <v>47230</v>
      </c>
      <c r="D116" s="86"/>
      <c r="E116" s="81" t="s">
        <v>26</v>
      </c>
      <c r="Q116" s="85">
        <v>1</v>
      </c>
    </row>
    <row r="117" spans="2:18" x14ac:dyDescent="0.2">
      <c r="B117" s="81" t="s">
        <v>14</v>
      </c>
      <c r="C117" s="82">
        <v>47231</v>
      </c>
      <c r="D117" s="86"/>
      <c r="E117" s="81" t="s">
        <v>27</v>
      </c>
      <c r="F117" s="85">
        <v>1</v>
      </c>
    </row>
    <row r="118" spans="2:18" x14ac:dyDescent="0.2">
      <c r="B118" s="81" t="s">
        <v>17</v>
      </c>
      <c r="C118" s="82">
        <v>47232</v>
      </c>
      <c r="D118" s="86"/>
      <c r="E118" s="81" t="s">
        <v>28</v>
      </c>
      <c r="G118" s="85">
        <v>1</v>
      </c>
    </row>
    <row r="119" spans="2:18" x14ac:dyDescent="0.2">
      <c r="B119" s="81" t="s">
        <v>19</v>
      </c>
      <c r="C119" s="82">
        <v>47233</v>
      </c>
      <c r="D119" s="86"/>
      <c r="E119" s="81" t="s">
        <v>29</v>
      </c>
      <c r="H119" s="85">
        <v>1</v>
      </c>
    </row>
    <row r="120" spans="2:18" x14ac:dyDescent="0.2">
      <c r="B120" s="81" t="s">
        <v>21</v>
      </c>
      <c r="C120" s="82">
        <v>47234</v>
      </c>
      <c r="D120" s="86"/>
      <c r="E120" s="81" t="s">
        <v>22</v>
      </c>
      <c r="I120" s="85">
        <v>1</v>
      </c>
    </row>
    <row r="121" spans="2:18" x14ac:dyDescent="0.2">
      <c r="B121" s="81" t="s">
        <v>23</v>
      </c>
      <c r="C121" s="82">
        <v>47235</v>
      </c>
      <c r="D121" s="86"/>
      <c r="E121" s="81" t="s">
        <v>24</v>
      </c>
      <c r="J121" s="85">
        <v>1</v>
      </c>
    </row>
    <row r="122" spans="2:18" x14ac:dyDescent="0.2">
      <c r="B122" s="81" t="s">
        <v>25</v>
      </c>
      <c r="C122" s="82">
        <v>47236</v>
      </c>
      <c r="D122" s="86"/>
      <c r="E122" s="81" t="s">
        <v>25</v>
      </c>
      <c r="P122" s="85">
        <v>1</v>
      </c>
    </row>
    <row r="123" spans="2:18" x14ac:dyDescent="0.2">
      <c r="B123" s="81" t="s">
        <v>26</v>
      </c>
      <c r="C123" s="82">
        <v>47237</v>
      </c>
      <c r="D123" s="86"/>
      <c r="E123" s="81" t="s">
        <v>26</v>
      </c>
      <c r="Q123" s="85">
        <v>1</v>
      </c>
    </row>
    <row r="124" spans="2:18" x14ac:dyDescent="0.2">
      <c r="B124" s="81" t="s">
        <v>14</v>
      </c>
      <c r="C124" s="82">
        <v>47238</v>
      </c>
      <c r="D124" s="86"/>
      <c r="E124" s="81" t="s">
        <v>27</v>
      </c>
      <c r="F124" s="85">
        <v>1</v>
      </c>
    </row>
    <row r="125" spans="2:18" x14ac:dyDescent="0.2">
      <c r="B125" s="81" t="s">
        <v>17</v>
      </c>
      <c r="C125" s="82">
        <v>47239</v>
      </c>
      <c r="D125" s="87" t="s">
        <v>39</v>
      </c>
      <c r="E125" s="84" t="s">
        <v>16</v>
      </c>
      <c r="R125" s="85">
        <v>1</v>
      </c>
    </row>
    <row r="126" spans="2:18" x14ac:dyDescent="0.2">
      <c r="B126" s="81" t="s">
        <v>19</v>
      </c>
      <c r="C126" s="82">
        <v>47240</v>
      </c>
      <c r="D126" s="86"/>
      <c r="E126" s="81" t="s">
        <v>29</v>
      </c>
      <c r="H126" s="85">
        <v>1</v>
      </c>
    </row>
    <row r="127" spans="2:18" x14ac:dyDescent="0.2">
      <c r="B127" s="81" t="s">
        <v>21</v>
      </c>
      <c r="C127" s="82">
        <v>47241</v>
      </c>
      <c r="D127" s="86"/>
      <c r="E127" s="81" t="s">
        <v>22</v>
      </c>
      <c r="I127" s="85">
        <v>1</v>
      </c>
    </row>
    <row r="128" spans="2:18" x14ac:dyDescent="0.2">
      <c r="B128" s="81" t="s">
        <v>23</v>
      </c>
      <c r="C128" s="82">
        <v>47242</v>
      </c>
      <c r="D128" s="86"/>
      <c r="E128" s="81" t="s">
        <v>24</v>
      </c>
      <c r="J128" s="85">
        <v>1</v>
      </c>
    </row>
    <row r="129" spans="2:18" x14ac:dyDescent="0.2">
      <c r="B129" s="81" t="s">
        <v>25</v>
      </c>
      <c r="C129" s="82">
        <v>47243</v>
      </c>
      <c r="D129" s="86"/>
      <c r="E129" s="81" t="s">
        <v>25</v>
      </c>
      <c r="P129" s="85">
        <v>1</v>
      </c>
    </row>
    <row r="130" spans="2:18" x14ac:dyDescent="0.2">
      <c r="B130" s="81" t="s">
        <v>26</v>
      </c>
      <c r="C130" s="82">
        <v>47244</v>
      </c>
      <c r="D130" s="86"/>
      <c r="E130" s="81" t="s">
        <v>26</v>
      </c>
      <c r="Q130" s="85">
        <v>1</v>
      </c>
    </row>
    <row r="131" spans="2:18" x14ac:dyDescent="0.2">
      <c r="B131" s="81" t="s">
        <v>14</v>
      </c>
      <c r="C131" s="82">
        <v>47245</v>
      </c>
      <c r="D131" s="86"/>
      <c r="E131" s="81" t="s">
        <v>27</v>
      </c>
      <c r="F131" s="85">
        <v>1</v>
      </c>
    </row>
    <row r="132" spans="2:18" x14ac:dyDescent="0.2">
      <c r="B132" s="81" t="s">
        <v>17</v>
      </c>
      <c r="C132" s="82">
        <v>47246</v>
      </c>
      <c r="D132" s="86"/>
      <c r="E132" s="81" t="s">
        <v>28</v>
      </c>
      <c r="G132" s="85">
        <v>1</v>
      </c>
    </row>
    <row r="133" spans="2:18" x14ac:dyDescent="0.2">
      <c r="B133" s="81" t="s">
        <v>19</v>
      </c>
      <c r="C133" s="82">
        <v>47247</v>
      </c>
      <c r="D133" s="86"/>
      <c r="E133" s="81" t="s">
        <v>29</v>
      </c>
      <c r="H133" s="85">
        <v>1</v>
      </c>
    </row>
    <row r="134" spans="2:18" x14ac:dyDescent="0.2">
      <c r="B134" s="81" t="s">
        <v>21</v>
      </c>
      <c r="C134" s="82">
        <v>47248</v>
      </c>
      <c r="D134" s="87" t="s">
        <v>40</v>
      </c>
      <c r="E134" s="84" t="s">
        <v>16</v>
      </c>
      <c r="R134" s="85">
        <v>1</v>
      </c>
    </row>
    <row r="135" spans="2:18" x14ac:dyDescent="0.2">
      <c r="B135" s="81" t="s">
        <v>23</v>
      </c>
      <c r="C135" s="82">
        <v>47249</v>
      </c>
      <c r="D135" s="86"/>
      <c r="E135" s="81" t="s">
        <v>33</v>
      </c>
      <c r="O135" s="85">
        <v>1</v>
      </c>
    </row>
    <row r="136" spans="2:18" x14ac:dyDescent="0.2">
      <c r="B136" s="81" t="s">
        <v>25</v>
      </c>
      <c r="C136" s="82">
        <v>47250</v>
      </c>
      <c r="D136" s="86"/>
      <c r="E136" s="81" t="s">
        <v>25</v>
      </c>
      <c r="P136" s="85">
        <v>1</v>
      </c>
    </row>
    <row r="137" spans="2:18" x14ac:dyDescent="0.2">
      <c r="B137" s="81" t="s">
        <v>26</v>
      </c>
      <c r="C137" s="82">
        <v>47251</v>
      </c>
      <c r="D137" s="86"/>
      <c r="E137" s="81" t="s">
        <v>26</v>
      </c>
      <c r="Q137" s="85">
        <v>1</v>
      </c>
    </row>
    <row r="138" spans="2:18" x14ac:dyDescent="0.2">
      <c r="B138" s="81" t="s">
        <v>14</v>
      </c>
      <c r="C138" s="82">
        <v>47252</v>
      </c>
      <c r="D138" s="86"/>
      <c r="E138" s="81" t="s">
        <v>27</v>
      </c>
      <c r="F138" s="85">
        <v>1</v>
      </c>
    </row>
    <row r="139" spans="2:18" x14ac:dyDescent="0.2">
      <c r="B139" s="81" t="s">
        <v>17</v>
      </c>
      <c r="C139" s="82">
        <v>47253</v>
      </c>
      <c r="D139" s="86"/>
      <c r="E139" s="81" t="s">
        <v>28</v>
      </c>
      <c r="G139" s="85">
        <v>1</v>
      </c>
    </row>
    <row r="140" spans="2:18" x14ac:dyDescent="0.2">
      <c r="B140" s="81" t="s">
        <v>19</v>
      </c>
      <c r="C140" s="82">
        <v>47254</v>
      </c>
      <c r="D140" s="86"/>
      <c r="E140" s="81" t="s">
        <v>29</v>
      </c>
      <c r="H140" s="85">
        <v>1</v>
      </c>
    </row>
    <row r="141" spans="2:18" x14ac:dyDescent="0.2">
      <c r="B141" s="81" t="s">
        <v>21</v>
      </c>
      <c r="C141" s="82">
        <v>47255</v>
      </c>
      <c r="D141" s="87" t="s">
        <v>41</v>
      </c>
      <c r="E141" s="84" t="s">
        <v>16</v>
      </c>
      <c r="R141" s="85">
        <v>1</v>
      </c>
    </row>
    <row r="142" spans="2:18" x14ac:dyDescent="0.2">
      <c r="B142" s="81" t="s">
        <v>23</v>
      </c>
      <c r="C142" s="82">
        <v>47256</v>
      </c>
      <c r="D142" s="86"/>
      <c r="E142" s="81" t="s">
        <v>33</v>
      </c>
      <c r="O142" s="85">
        <v>1</v>
      </c>
    </row>
    <row r="143" spans="2:18" x14ac:dyDescent="0.2">
      <c r="B143" s="81" t="s">
        <v>25</v>
      </c>
      <c r="C143" s="82">
        <v>47257</v>
      </c>
      <c r="D143" s="83" t="s">
        <v>42</v>
      </c>
      <c r="E143" s="81" t="s">
        <v>25</v>
      </c>
      <c r="P143" s="85">
        <v>1</v>
      </c>
    </row>
    <row r="144" spans="2:18" x14ac:dyDescent="0.2">
      <c r="B144" s="81" t="s">
        <v>26</v>
      </c>
      <c r="C144" s="82">
        <v>47258</v>
      </c>
      <c r="D144" s="83" t="s">
        <v>43</v>
      </c>
      <c r="E144" s="84" t="s">
        <v>16</v>
      </c>
      <c r="R144" s="85">
        <v>1</v>
      </c>
    </row>
    <row r="145" spans="2:18" x14ac:dyDescent="0.2">
      <c r="B145" s="81" t="s">
        <v>14</v>
      </c>
      <c r="C145" s="82">
        <v>47259</v>
      </c>
      <c r="D145" s="83" t="s">
        <v>44</v>
      </c>
      <c r="E145" s="84" t="s">
        <v>16</v>
      </c>
      <c r="R145" s="85">
        <v>1</v>
      </c>
    </row>
    <row r="146" spans="2:18" x14ac:dyDescent="0.2">
      <c r="B146" s="81" t="s">
        <v>17</v>
      </c>
      <c r="C146" s="82">
        <v>47260</v>
      </c>
      <c r="D146" s="86"/>
      <c r="E146" s="81" t="s">
        <v>28</v>
      </c>
      <c r="G146" s="85">
        <v>1</v>
      </c>
    </row>
    <row r="147" spans="2:18" x14ac:dyDescent="0.2">
      <c r="B147" s="81" t="s">
        <v>19</v>
      </c>
      <c r="C147" s="82">
        <v>47261</v>
      </c>
      <c r="D147" s="86"/>
      <c r="E147" s="81" t="s">
        <v>29</v>
      </c>
      <c r="H147" s="85">
        <v>1</v>
      </c>
    </row>
    <row r="148" spans="2:18" x14ac:dyDescent="0.2">
      <c r="B148" s="81" t="s">
        <v>21</v>
      </c>
      <c r="C148" s="82">
        <v>47262</v>
      </c>
      <c r="D148" s="86"/>
      <c r="E148" s="81" t="s">
        <v>22</v>
      </c>
      <c r="I148" s="85">
        <v>1</v>
      </c>
    </row>
    <row r="149" spans="2:18" x14ac:dyDescent="0.2">
      <c r="B149" s="81" t="s">
        <v>23</v>
      </c>
      <c r="C149" s="82">
        <v>47263</v>
      </c>
      <c r="D149" s="86"/>
      <c r="E149" s="81" t="s">
        <v>24</v>
      </c>
      <c r="J149" s="85">
        <v>1</v>
      </c>
    </row>
    <row r="150" spans="2:18" x14ac:dyDescent="0.2">
      <c r="B150" s="81" t="s">
        <v>25</v>
      </c>
      <c r="C150" s="82">
        <v>47264</v>
      </c>
      <c r="D150" s="86"/>
      <c r="E150" s="81" t="s">
        <v>25</v>
      </c>
      <c r="P150" s="85">
        <v>1</v>
      </c>
    </row>
    <row r="151" spans="2:18" x14ac:dyDescent="0.2">
      <c r="B151" s="81" t="s">
        <v>26</v>
      </c>
      <c r="C151" s="82">
        <v>47265</v>
      </c>
      <c r="D151" s="86"/>
      <c r="E151" s="81" t="s">
        <v>26</v>
      </c>
      <c r="Q151" s="85">
        <v>1</v>
      </c>
    </row>
    <row r="152" spans="2:18" x14ac:dyDescent="0.2">
      <c r="B152" s="81" t="s">
        <v>14</v>
      </c>
      <c r="C152" s="82">
        <v>47266</v>
      </c>
      <c r="D152" s="86"/>
      <c r="E152" s="81" t="s">
        <v>27</v>
      </c>
      <c r="F152" s="85">
        <v>1</v>
      </c>
    </row>
    <row r="153" spans="2:18" x14ac:dyDescent="0.2">
      <c r="B153" s="81" t="s">
        <v>17</v>
      </c>
      <c r="C153" s="82">
        <v>47267</v>
      </c>
      <c r="D153" s="86"/>
      <c r="E153" s="81" t="s">
        <v>28</v>
      </c>
      <c r="G153" s="85">
        <v>1</v>
      </c>
    </row>
    <row r="154" spans="2:18" x14ac:dyDescent="0.2">
      <c r="B154" s="81" t="s">
        <v>19</v>
      </c>
      <c r="C154" s="82">
        <v>47268</v>
      </c>
      <c r="D154" s="86"/>
      <c r="E154" s="81" t="s">
        <v>29</v>
      </c>
      <c r="H154" s="85">
        <v>1</v>
      </c>
    </row>
    <row r="155" spans="2:18" x14ac:dyDescent="0.2">
      <c r="B155" s="81" t="s">
        <v>21</v>
      </c>
      <c r="C155" s="82">
        <v>47269</v>
      </c>
      <c r="D155" s="86"/>
      <c r="E155" s="81" t="s">
        <v>22</v>
      </c>
      <c r="I155" s="85">
        <v>1</v>
      </c>
    </row>
    <row r="156" spans="2:18" x14ac:dyDescent="0.2">
      <c r="B156" s="81" t="s">
        <v>23</v>
      </c>
      <c r="C156" s="82">
        <v>47270</v>
      </c>
      <c r="D156" s="86"/>
      <c r="E156" s="81" t="s">
        <v>24</v>
      </c>
      <c r="J156" s="85">
        <v>1</v>
      </c>
    </row>
    <row r="157" spans="2:18" x14ac:dyDescent="0.2">
      <c r="B157" s="81" t="s">
        <v>25</v>
      </c>
      <c r="C157" s="82">
        <v>47271</v>
      </c>
      <c r="D157" s="86"/>
      <c r="E157" s="81" t="s">
        <v>25</v>
      </c>
      <c r="P157" s="85">
        <v>1</v>
      </c>
    </row>
    <row r="158" spans="2:18" x14ac:dyDescent="0.2">
      <c r="B158" s="81" t="s">
        <v>26</v>
      </c>
      <c r="C158" s="82">
        <v>47272</v>
      </c>
      <c r="D158" s="86"/>
      <c r="E158" s="81" t="s">
        <v>26</v>
      </c>
      <c r="Q158" s="85">
        <v>1</v>
      </c>
    </row>
    <row r="159" spans="2:18" x14ac:dyDescent="0.2">
      <c r="B159" s="81" t="s">
        <v>14</v>
      </c>
      <c r="C159" s="82">
        <v>47273</v>
      </c>
      <c r="D159" s="86"/>
      <c r="E159" s="81" t="s">
        <v>27</v>
      </c>
      <c r="F159" s="85">
        <v>1</v>
      </c>
    </row>
    <row r="160" spans="2:18" x14ac:dyDescent="0.2">
      <c r="B160" s="81" t="s">
        <v>17</v>
      </c>
      <c r="C160" s="82">
        <v>47274</v>
      </c>
      <c r="D160" s="86"/>
      <c r="E160" s="81" t="s">
        <v>28</v>
      </c>
      <c r="G160" s="85">
        <v>1</v>
      </c>
    </row>
    <row r="161" spans="2:17" x14ac:dyDescent="0.2">
      <c r="B161" s="81" t="s">
        <v>19</v>
      </c>
      <c r="C161" s="82">
        <v>47275</v>
      </c>
      <c r="D161" s="86"/>
      <c r="E161" s="81" t="s">
        <v>29</v>
      </c>
      <c r="H161" s="85">
        <v>1</v>
      </c>
    </row>
    <row r="162" spans="2:17" x14ac:dyDescent="0.2">
      <c r="B162" s="81" t="s">
        <v>21</v>
      </c>
      <c r="C162" s="82">
        <v>47276</v>
      </c>
      <c r="D162" s="86"/>
      <c r="E162" s="81" t="s">
        <v>22</v>
      </c>
      <c r="I162" s="85">
        <v>1</v>
      </c>
    </row>
    <row r="163" spans="2:17" x14ac:dyDescent="0.2">
      <c r="B163" s="81" t="s">
        <v>23</v>
      </c>
      <c r="C163" s="82">
        <v>47277</v>
      </c>
      <c r="D163" s="86"/>
      <c r="E163" s="81" t="s">
        <v>24</v>
      </c>
      <c r="J163" s="85">
        <v>1</v>
      </c>
    </row>
    <row r="164" spans="2:17" x14ac:dyDescent="0.2">
      <c r="B164" s="81" t="s">
        <v>25</v>
      </c>
      <c r="C164" s="82">
        <v>47278</v>
      </c>
      <c r="D164" s="86"/>
      <c r="E164" s="81" t="s">
        <v>25</v>
      </c>
      <c r="P164" s="85">
        <v>1</v>
      </c>
    </row>
    <row r="165" spans="2:17" x14ac:dyDescent="0.2">
      <c r="B165" s="81" t="s">
        <v>26</v>
      </c>
      <c r="C165" s="82">
        <v>47279</v>
      </c>
      <c r="D165" s="86"/>
      <c r="E165" s="81" t="s">
        <v>26</v>
      </c>
      <c r="Q165" s="85">
        <v>1</v>
      </c>
    </row>
    <row r="166" spans="2:17" x14ac:dyDescent="0.2">
      <c r="B166" s="81" t="s">
        <v>14</v>
      </c>
      <c r="C166" s="82">
        <v>47280</v>
      </c>
      <c r="D166" s="86"/>
      <c r="E166" s="81" t="s">
        <v>27</v>
      </c>
      <c r="F166" s="85">
        <v>1</v>
      </c>
    </row>
    <row r="167" spans="2:17" x14ac:dyDescent="0.2">
      <c r="B167" s="81" t="s">
        <v>17</v>
      </c>
      <c r="C167" s="82">
        <v>47281</v>
      </c>
      <c r="D167" s="86"/>
      <c r="E167" s="81" t="s">
        <v>28</v>
      </c>
      <c r="G167" s="85">
        <v>1</v>
      </c>
    </row>
    <row r="168" spans="2:17" x14ac:dyDescent="0.2">
      <c r="B168" s="81" t="s">
        <v>19</v>
      </c>
      <c r="C168" s="82">
        <v>47282</v>
      </c>
      <c r="D168" s="86"/>
      <c r="E168" s="81" t="s">
        <v>29</v>
      </c>
      <c r="H168" s="85">
        <v>1</v>
      </c>
    </row>
    <row r="169" spans="2:17" x14ac:dyDescent="0.2">
      <c r="B169" s="81" t="s">
        <v>21</v>
      </c>
      <c r="C169" s="82">
        <v>47283</v>
      </c>
      <c r="D169" s="86"/>
      <c r="E169" s="81" t="s">
        <v>22</v>
      </c>
      <c r="I169" s="85">
        <v>1</v>
      </c>
    </row>
    <row r="170" spans="2:17" x14ac:dyDescent="0.2">
      <c r="B170" s="81" t="s">
        <v>23</v>
      </c>
      <c r="C170" s="82">
        <v>47284</v>
      </c>
      <c r="D170" s="86"/>
      <c r="E170" s="81" t="s">
        <v>24</v>
      </c>
      <c r="J170" s="85">
        <v>1</v>
      </c>
    </row>
    <row r="171" spans="2:17" x14ac:dyDescent="0.2">
      <c r="B171" s="81" t="s">
        <v>25</v>
      </c>
      <c r="C171" s="82">
        <v>47285</v>
      </c>
      <c r="D171" s="86"/>
      <c r="E171" s="81" t="s">
        <v>25</v>
      </c>
      <c r="P171" s="85">
        <v>1</v>
      </c>
    </row>
    <row r="172" spans="2:17" x14ac:dyDescent="0.2">
      <c r="B172" s="81" t="s">
        <v>26</v>
      </c>
      <c r="C172" s="82">
        <v>47286</v>
      </c>
      <c r="D172" s="86"/>
      <c r="E172" s="81" t="s">
        <v>26</v>
      </c>
      <c r="Q172" s="85">
        <v>1</v>
      </c>
    </row>
    <row r="173" spans="2:17" x14ac:dyDescent="0.2">
      <c r="B173" s="81" t="s">
        <v>14</v>
      </c>
      <c r="C173" s="82">
        <v>47287</v>
      </c>
      <c r="D173" s="86"/>
      <c r="E173" s="81" t="s">
        <v>27</v>
      </c>
      <c r="F173" s="85">
        <v>1</v>
      </c>
    </row>
    <row r="174" spans="2:17" x14ac:dyDescent="0.2">
      <c r="B174" s="81" t="s">
        <v>17</v>
      </c>
      <c r="C174" s="82">
        <v>47288</v>
      </c>
      <c r="D174" s="86"/>
      <c r="E174" s="81" t="s">
        <v>28</v>
      </c>
      <c r="G174" s="85">
        <v>1</v>
      </c>
    </row>
    <row r="175" spans="2:17" x14ac:dyDescent="0.2">
      <c r="B175" s="81" t="s">
        <v>19</v>
      </c>
      <c r="C175" s="82">
        <v>47289</v>
      </c>
      <c r="D175" s="86"/>
      <c r="E175" s="81" t="s">
        <v>29</v>
      </c>
      <c r="H175" s="85">
        <v>1</v>
      </c>
    </row>
    <row r="176" spans="2:17" x14ac:dyDescent="0.2">
      <c r="B176" s="81" t="s">
        <v>21</v>
      </c>
      <c r="C176" s="82">
        <v>47290</v>
      </c>
      <c r="D176" s="86"/>
      <c r="E176" s="81" t="s">
        <v>22</v>
      </c>
      <c r="I176" s="85">
        <v>1</v>
      </c>
    </row>
    <row r="177" spans="2:17" x14ac:dyDescent="0.2">
      <c r="B177" s="81" t="s">
        <v>23</v>
      </c>
      <c r="C177" s="82">
        <v>47291</v>
      </c>
      <c r="D177" s="86"/>
      <c r="E177" s="81" t="s">
        <v>24</v>
      </c>
      <c r="J177" s="85">
        <v>1</v>
      </c>
    </row>
    <row r="178" spans="2:17" x14ac:dyDescent="0.2">
      <c r="B178" s="81" t="s">
        <v>25</v>
      </c>
      <c r="C178" s="82">
        <v>47292</v>
      </c>
      <c r="D178" s="86"/>
      <c r="E178" s="81" t="s">
        <v>25</v>
      </c>
      <c r="P178" s="85">
        <v>1</v>
      </c>
    </row>
    <row r="179" spans="2:17" x14ac:dyDescent="0.2">
      <c r="B179" s="81" t="s">
        <v>26</v>
      </c>
      <c r="C179" s="82">
        <v>47293</v>
      </c>
      <c r="D179" s="86"/>
      <c r="E179" s="81" t="s">
        <v>26</v>
      </c>
      <c r="Q179" s="85">
        <v>1</v>
      </c>
    </row>
    <row r="180" spans="2:17" x14ac:dyDescent="0.2">
      <c r="B180" s="81" t="s">
        <v>14</v>
      </c>
      <c r="C180" s="82">
        <v>47294</v>
      </c>
      <c r="D180" s="83" t="s">
        <v>45</v>
      </c>
      <c r="E180" s="81" t="s">
        <v>46</v>
      </c>
      <c r="K180" s="85">
        <v>1</v>
      </c>
    </row>
    <row r="181" spans="2:17" x14ac:dyDescent="0.2">
      <c r="B181" s="81" t="s">
        <v>17</v>
      </c>
      <c r="C181" s="82">
        <v>47295</v>
      </c>
      <c r="D181" s="83" t="s">
        <v>45</v>
      </c>
      <c r="E181" s="81" t="s">
        <v>18</v>
      </c>
      <c r="L181" s="85">
        <v>1</v>
      </c>
    </row>
    <row r="182" spans="2:17" x14ac:dyDescent="0.2">
      <c r="B182" s="81" t="s">
        <v>19</v>
      </c>
      <c r="C182" s="82">
        <v>47296</v>
      </c>
      <c r="D182" s="83" t="s">
        <v>45</v>
      </c>
      <c r="E182" s="81" t="s">
        <v>20</v>
      </c>
      <c r="M182" s="85">
        <v>1</v>
      </c>
    </row>
    <row r="183" spans="2:17" x14ac:dyDescent="0.2">
      <c r="B183" s="81" t="s">
        <v>21</v>
      </c>
      <c r="C183" s="82">
        <v>47297</v>
      </c>
      <c r="D183" s="83" t="s">
        <v>45</v>
      </c>
      <c r="E183" s="81" t="s">
        <v>32</v>
      </c>
      <c r="N183" s="85">
        <v>1</v>
      </c>
    </row>
    <row r="184" spans="2:17" x14ac:dyDescent="0.2">
      <c r="B184" s="81" t="s">
        <v>23</v>
      </c>
      <c r="C184" s="82">
        <v>47298</v>
      </c>
      <c r="D184" s="83" t="s">
        <v>45</v>
      </c>
      <c r="E184" s="81" t="s">
        <v>33</v>
      </c>
      <c r="O184" s="85">
        <v>1</v>
      </c>
    </row>
    <row r="185" spans="2:17" x14ac:dyDescent="0.2">
      <c r="B185" s="81" t="s">
        <v>25</v>
      </c>
      <c r="C185" s="82">
        <v>47299</v>
      </c>
      <c r="D185" s="83" t="s">
        <v>45</v>
      </c>
      <c r="E185" s="81" t="s">
        <v>25</v>
      </c>
      <c r="P185" s="85">
        <v>1</v>
      </c>
    </row>
    <row r="186" spans="2:17" x14ac:dyDescent="0.2">
      <c r="B186" s="81" t="s">
        <v>26</v>
      </c>
      <c r="C186" s="82">
        <v>47300</v>
      </c>
      <c r="D186" s="83" t="s">
        <v>45</v>
      </c>
      <c r="E186" s="81" t="s">
        <v>26</v>
      </c>
      <c r="Q186" s="85">
        <v>1</v>
      </c>
    </row>
    <row r="187" spans="2:17" x14ac:dyDescent="0.2">
      <c r="B187" s="81" t="s">
        <v>14</v>
      </c>
      <c r="C187" s="82">
        <v>47301</v>
      </c>
      <c r="D187" s="83" t="s">
        <v>45</v>
      </c>
      <c r="E187" s="81" t="s">
        <v>46</v>
      </c>
      <c r="K187" s="85">
        <v>1</v>
      </c>
    </row>
    <row r="188" spans="2:17" x14ac:dyDescent="0.2">
      <c r="B188" s="81" t="s">
        <v>17</v>
      </c>
      <c r="C188" s="82">
        <v>47302</v>
      </c>
      <c r="D188" s="83" t="s">
        <v>45</v>
      </c>
      <c r="E188" s="81" t="s">
        <v>18</v>
      </c>
      <c r="L188" s="85">
        <v>1</v>
      </c>
    </row>
    <row r="189" spans="2:17" x14ac:dyDescent="0.2">
      <c r="B189" s="81" t="s">
        <v>19</v>
      </c>
      <c r="C189" s="82">
        <v>47303</v>
      </c>
      <c r="D189" s="83" t="s">
        <v>45</v>
      </c>
      <c r="E189" s="81" t="s">
        <v>20</v>
      </c>
      <c r="M189" s="85">
        <v>1</v>
      </c>
    </row>
    <row r="190" spans="2:17" x14ac:dyDescent="0.2">
      <c r="B190" s="81" t="s">
        <v>21</v>
      </c>
      <c r="C190" s="82">
        <v>47304</v>
      </c>
      <c r="D190" s="83" t="s">
        <v>45</v>
      </c>
      <c r="E190" s="81" t="s">
        <v>32</v>
      </c>
      <c r="N190" s="85">
        <v>1</v>
      </c>
    </row>
    <row r="191" spans="2:17" x14ac:dyDescent="0.2">
      <c r="B191" s="81" t="s">
        <v>23</v>
      </c>
      <c r="C191" s="82">
        <v>47305</v>
      </c>
      <c r="D191" s="83" t="s">
        <v>45</v>
      </c>
      <c r="E191" s="81" t="s">
        <v>33</v>
      </c>
      <c r="O191" s="85">
        <v>1</v>
      </c>
    </row>
    <row r="192" spans="2:17" x14ac:dyDescent="0.2">
      <c r="B192" s="81" t="s">
        <v>25</v>
      </c>
      <c r="C192" s="82">
        <v>47306</v>
      </c>
      <c r="D192" s="83" t="s">
        <v>45</v>
      </c>
      <c r="E192" s="81" t="s">
        <v>25</v>
      </c>
      <c r="P192" s="85">
        <v>1</v>
      </c>
    </row>
    <row r="193" spans="2:17" x14ac:dyDescent="0.2">
      <c r="B193" s="81" t="s">
        <v>26</v>
      </c>
      <c r="C193" s="82">
        <v>47307</v>
      </c>
      <c r="D193" s="83" t="s">
        <v>45</v>
      </c>
      <c r="E193" s="81" t="s">
        <v>26</v>
      </c>
      <c r="Q193" s="85">
        <v>1</v>
      </c>
    </row>
    <row r="194" spans="2:17" x14ac:dyDescent="0.2">
      <c r="B194" s="81" t="s">
        <v>14</v>
      </c>
      <c r="C194" s="82">
        <v>47308</v>
      </c>
      <c r="D194" s="83" t="s">
        <v>45</v>
      </c>
      <c r="E194" s="81" t="s">
        <v>46</v>
      </c>
      <c r="K194" s="85">
        <v>1</v>
      </c>
    </row>
    <row r="195" spans="2:17" x14ac:dyDescent="0.2">
      <c r="B195" s="81" t="s">
        <v>17</v>
      </c>
      <c r="C195" s="82">
        <v>47309</v>
      </c>
      <c r="D195" s="83" t="s">
        <v>45</v>
      </c>
      <c r="E195" s="81" t="s">
        <v>18</v>
      </c>
      <c r="L195" s="85">
        <v>1</v>
      </c>
    </row>
    <row r="196" spans="2:17" x14ac:dyDescent="0.2">
      <c r="B196" s="81" t="s">
        <v>19</v>
      </c>
      <c r="C196" s="82">
        <v>47310</v>
      </c>
      <c r="D196" s="83" t="s">
        <v>45</v>
      </c>
      <c r="E196" s="81" t="s">
        <v>20</v>
      </c>
      <c r="M196" s="85">
        <v>1</v>
      </c>
    </row>
    <row r="197" spans="2:17" x14ac:dyDescent="0.2">
      <c r="B197" s="81" t="s">
        <v>21</v>
      </c>
      <c r="C197" s="82">
        <v>47311</v>
      </c>
      <c r="D197" s="83" t="s">
        <v>45</v>
      </c>
      <c r="E197" s="81" t="s">
        <v>32</v>
      </c>
      <c r="N197" s="85">
        <v>1</v>
      </c>
    </row>
    <row r="198" spans="2:17" x14ac:dyDescent="0.2">
      <c r="B198" s="81" t="s">
        <v>23</v>
      </c>
      <c r="C198" s="82">
        <v>47312</v>
      </c>
      <c r="D198" s="83" t="s">
        <v>45</v>
      </c>
      <c r="E198" s="81" t="s">
        <v>33</v>
      </c>
      <c r="O198" s="85">
        <v>1</v>
      </c>
    </row>
    <row r="199" spans="2:17" x14ac:dyDescent="0.2">
      <c r="B199" s="81" t="s">
        <v>25</v>
      </c>
      <c r="C199" s="82">
        <v>47313</v>
      </c>
      <c r="D199" s="83" t="s">
        <v>45</v>
      </c>
      <c r="E199" s="81" t="s">
        <v>25</v>
      </c>
      <c r="P199" s="85">
        <v>1</v>
      </c>
    </row>
    <row r="200" spans="2:17" x14ac:dyDescent="0.2">
      <c r="B200" s="81" t="s">
        <v>26</v>
      </c>
      <c r="C200" s="82">
        <v>47314</v>
      </c>
      <c r="D200" s="83" t="s">
        <v>45</v>
      </c>
      <c r="E200" s="81" t="s">
        <v>26</v>
      </c>
      <c r="Q200" s="85">
        <v>1</v>
      </c>
    </row>
    <row r="201" spans="2:17" x14ac:dyDescent="0.2">
      <c r="B201" s="81" t="s">
        <v>14</v>
      </c>
      <c r="C201" s="82">
        <v>47315</v>
      </c>
      <c r="D201" s="83" t="s">
        <v>45</v>
      </c>
      <c r="E201" s="81" t="s">
        <v>46</v>
      </c>
      <c r="K201" s="85">
        <v>1</v>
      </c>
    </row>
    <row r="202" spans="2:17" x14ac:dyDescent="0.2">
      <c r="B202" s="81" t="s">
        <v>17</v>
      </c>
      <c r="C202" s="82">
        <v>47316</v>
      </c>
      <c r="D202" s="83" t="s">
        <v>45</v>
      </c>
      <c r="E202" s="81" t="s">
        <v>18</v>
      </c>
      <c r="L202" s="85">
        <v>1</v>
      </c>
    </row>
    <row r="203" spans="2:17" x14ac:dyDescent="0.2">
      <c r="B203" s="81" t="s">
        <v>19</v>
      </c>
      <c r="C203" s="82">
        <v>47317</v>
      </c>
      <c r="D203" s="83" t="s">
        <v>45</v>
      </c>
      <c r="E203" s="81" t="s">
        <v>20</v>
      </c>
      <c r="M203" s="85">
        <v>1</v>
      </c>
    </row>
    <row r="204" spans="2:17" x14ac:dyDescent="0.2">
      <c r="B204" s="81" t="s">
        <v>21</v>
      </c>
      <c r="C204" s="82">
        <v>47318</v>
      </c>
      <c r="D204" s="83" t="s">
        <v>45</v>
      </c>
      <c r="E204" s="81" t="s">
        <v>32</v>
      </c>
      <c r="N204" s="85">
        <v>1</v>
      </c>
    </row>
    <row r="205" spans="2:17" x14ac:dyDescent="0.2">
      <c r="B205" s="81" t="s">
        <v>23</v>
      </c>
      <c r="C205" s="82">
        <v>47319</v>
      </c>
      <c r="D205" s="83" t="s">
        <v>45</v>
      </c>
      <c r="E205" s="81" t="s">
        <v>33</v>
      </c>
      <c r="O205" s="85">
        <v>1</v>
      </c>
    </row>
    <row r="206" spans="2:17" x14ac:dyDescent="0.2">
      <c r="B206" s="81" t="s">
        <v>25</v>
      </c>
      <c r="C206" s="82">
        <v>47320</v>
      </c>
      <c r="D206" s="83" t="s">
        <v>45</v>
      </c>
      <c r="E206" s="81" t="s">
        <v>25</v>
      </c>
      <c r="P206" s="85">
        <v>1</v>
      </c>
    </row>
    <row r="207" spans="2:17" x14ac:dyDescent="0.2">
      <c r="B207" s="81" t="s">
        <v>26</v>
      </c>
      <c r="C207" s="82">
        <v>47321</v>
      </c>
      <c r="D207" s="83" t="s">
        <v>45</v>
      </c>
      <c r="E207" s="81" t="s">
        <v>26</v>
      </c>
      <c r="Q207" s="85">
        <v>1</v>
      </c>
    </row>
    <row r="208" spans="2:17" x14ac:dyDescent="0.2">
      <c r="B208" s="81" t="s">
        <v>14</v>
      </c>
      <c r="C208" s="82">
        <v>47322</v>
      </c>
      <c r="D208" s="83" t="s">
        <v>45</v>
      </c>
      <c r="E208" s="81" t="s">
        <v>46</v>
      </c>
      <c r="K208" s="85">
        <v>1</v>
      </c>
    </row>
    <row r="209" spans="2:17" x14ac:dyDescent="0.2">
      <c r="B209" s="81" t="s">
        <v>17</v>
      </c>
      <c r="C209" s="82">
        <v>47323</v>
      </c>
      <c r="D209" s="83" t="s">
        <v>45</v>
      </c>
      <c r="E209" s="81" t="s">
        <v>18</v>
      </c>
      <c r="L209" s="85">
        <v>1</v>
      </c>
    </row>
    <row r="210" spans="2:17" x14ac:dyDescent="0.2">
      <c r="B210" s="81" t="s">
        <v>19</v>
      </c>
      <c r="C210" s="82">
        <v>47324</v>
      </c>
      <c r="D210" s="83" t="s">
        <v>45</v>
      </c>
      <c r="E210" s="81" t="s">
        <v>20</v>
      </c>
      <c r="M210" s="85">
        <v>1</v>
      </c>
    </row>
    <row r="211" spans="2:17" x14ac:dyDescent="0.2">
      <c r="B211" s="81" t="s">
        <v>21</v>
      </c>
      <c r="C211" s="82">
        <v>47325</v>
      </c>
      <c r="D211" s="83" t="s">
        <v>45</v>
      </c>
      <c r="E211" s="81" t="s">
        <v>32</v>
      </c>
      <c r="N211" s="85">
        <v>1</v>
      </c>
    </row>
    <row r="212" spans="2:17" x14ac:dyDescent="0.2">
      <c r="B212" s="81" t="s">
        <v>23</v>
      </c>
      <c r="C212" s="82">
        <v>47326</v>
      </c>
      <c r="D212" s="83" t="s">
        <v>45</v>
      </c>
      <c r="E212" s="81" t="s">
        <v>33</v>
      </c>
      <c r="O212" s="85">
        <v>1</v>
      </c>
    </row>
    <row r="213" spans="2:17" x14ac:dyDescent="0.2">
      <c r="B213" s="81" t="s">
        <v>25</v>
      </c>
      <c r="C213" s="82">
        <v>47327</v>
      </c>
      <c r="D213" s="83" t="s">
        <v>45</v>
      </c>
      <c r="E213" s="81" t="s">
        <v>25</v>
      </c>
      <c r="P213" s="85">
        <v>1</v>
      </c>
    </row>
    <row r="214" spans="2:17" x14ac:dyDescent="0.2">
      <c r="B214" s="81" t="s">
        <v>26</v>
      </c>
      <c r="C214" s="82">
        <v>47328</v>
      </c>
      <c r="D214" s="83" t="s">
        <v>45</v>
      </c>
      <c r="E214" s="81" t="s">
        <v>26</v>
      </c>
      <c r="Q214" s="85">
        <v>1</v>
      </c>
    </row>
    <row r="215" spans="2:17" x14ac:dyDescent="0.2">
      <c r="B215" s="81" t="s">
        <v>14</v>
      </c>
      <c r="C215" s="82">
        <v>47329</v>
      </c>
      <c r="D215" s="83" t="s">
        <v>45</v>
      </c>
      <c r="E215" s="81" t="s">
        <v>46</v>
      </c>
      <c r="K215" s="85">
        <v>1</v>
      </c>
    </row>
    <row r="216" spans="2:17" x14ac:dyDescent="0.2">
      <c r="B216" s="81" t="s">
        <v>17</v>
      </c>
      <c r="C216" s="82">
        <v>47330</v>
      </c>
      <c r="D216" s="83" t="s">
        <v>45</v>
      </c>
      <c r="E216" s="81" t="s">
        <v>18</v>
      </c>
      <c r="L216" s="85">
        <v>1</v>
      </c>
    </row>
    <row r="217" spans="2:17" x14ac:dyDescent="0.2">
      <c r="B217" s="81" t="s">
        <v>19</v>
      </c>
      <c r="C217" s="82">
        <v>47331</v>
      </c>
      <c r="D217" s="83" t="s">
        <v>45</v>
      </c>
      <c r="E217" s="81" t="s">
        <v>20</v>
      </c>
      <c r="M217" s="85">
        <v>1</v>
      </c>
    </row>
    <row r="218" spans="2:17" x14ac:dyDescent="0.2">
      <c r="B218" s="81" t="s">
        <v>21</v>
      </c>
      <c r="C218" s="82">
        <v>47332</v>
      </c>
      <c r="D218" s="83" t="s">
        <v>45</v>
      </c>
      <c r="E218" s="81" t="s">
        <v>32</v>
      </c>
      <c r="N218" s="85">
        <v>1</v>
      </c>
    </row>
    <row r="219" spans="2:17" x14ac:dyDescent="0.2">
      <c r="B219" s="81" t="s">
        <v>23</v>
      </c>
      <c r="C219" s="82">
        <v>47333</v>
      </c>
      <c r="D219" s="83" t="s">
        <v>45</v>
      </c>
      <c r="E219" s="81" t="s">
        <v>33</v>
      </c>
      <c r="O219" s="85">
        <v>1</v>
      </c>
    </row>
    <row r="220" spans="2:17" x14ac:dyDescent="0.2">
      <c r="B220" s="81" t="s">
        <v>25</v>
      </c>
      <c r="C220" s="82">
        <v>47334</v>
      </c>
      <c r="D220" s="83" t="s">
        <v>45</v>
      </c>
      <c r="E220" s="81" t="s">
        <v>25</v>
      </c>
      <c r="P220" s="85">
        <v>1</v>
      </c>
    </row>
    <row r="221" spans="2:17" x14ac:dyDescent="0.2">
      <c r="B221" s="81" t="s">
        <v>26</v>
      </c>
      <c r="C221" s="82">
        <v>47335</v>
      </c>
      <c r="D221" s="83" t="s">
        <v>45</v>
      </c>
      <c r="E221" s="81" t="s">
        <v>26</v>
      </c>
      <c r="Q221" s="85">
        <v>1</v>
      </c>
    </row>
    <row r="222" spans="2:17" x14ac:dyDescent="0.2">
      <c r="B222" s="81" t="s">
        <v>14</v>
      </c>
      <c r="C222" s="82">
        <v>47336</v>
      </c>
      <c r="D222" s="83" t="s">
        <v>45</v>
      </c>
      <c r="E222" s="81" t="s">
        <v>46</v>
      </c>
      <c r="K222" s="85">
        <v>1</v>
      </c>
    </row>
    <row r="223" spans="2:17" x14ac:dyDescent="0.2">
      <c r="B223" s="81" t="s">
        <v>17</v>
      </c>
      <c r="C223" s="82">
        <v>47337</v>
      </c>
      <c r="D223" s="83" t="s">
        <v>45</v>
      </c>
      <c r="E223" s="81" t="s">
        <v>18</v>
      </c>
      <c r="L223" s="85">
        <v>1</v>
      </c>
    </row>
    <row r="224" spans="2:17" x14ac:dyDescent="0.2">
      <c r="B224" s="81" t="s">
        <v>19</v>
      </c>
      <c r="C224" s="82">
        <v>47338</v>
      </c>
      <c r="D224" s="83" t="s">
        <v>45</v>
      </c>
      <c r="E224" s="81" t="s">
        <v>20</v>
      </c>
      <c r="M224" s="85">
        <v>1</v>
      </c>
    </row>
    <row r="225" spans="2:17" x14ac:dyDescent="0.2">
      <c r="B225" s="81" t="s">
        <v>21</v>
      </c>
      <c r="C225" s="82">
        <v>47339</v>
      </c>
      <c r="D225" s="83" t="s">
        <v>45</v>
      </c>
      <c r="E225" s="81" t="s">
        <v>32</v>
      </c>
      <c r="N225" s="85">
        <v>1</v>
      </c>
    </row>
    <row r="226" spans="2:17" x14ac:dyDescent="0.2">
      <c r="B226" s="81" t="s">
        <v>23</v>
      </c>
      <c r="C226" s="82">
        <v>47340</v>
      </c>
      <c r="D226" s="83" t="s">
        <v>45</v>
      </c>
      <c r="E226" s="81" t="s">
        <v>33</v>
      </c>
      <c r="O226" s="85">
        <v>1</v>
      </c>
    </row>
    <row r="227" spans="2:17" x14ac:dyDescent="0.2">
      <c r="B227" s="81" t="s">
        <v>25</v>
      </c>
      <c r="C227" s="82">
        <v>47341</v>
      </c>
      <c r="D227" s="83" t="s">
        <v>45</v>
      </c>
      <c r="E227" s="81" t="s">
        <v>25</v>
      </c>
      <c r="P227" s="85">
        <v>1</v>
      </c>
    </row>
    <row r="228" spans="2:17" x14ac:dyDescent="0.2">
      <c r="B228" s="81" t="s">
        <v>26</v>
      </c>
      <c r="C228" s="82">
        <v>47342</v>
      </c>
      <c r="D228" s="83" t="s">
        <v>45</v>
      </c>
      <c r="E228" s="81" t="s">
        <v>26</v>
      </c>
      <c r="Q228" s="85">
        <v>1</v>
      </c>
    </row>
    <row r="229" spans="2:17" x14ac:dyDescent="0.2">
      <c r="B229" s="81" t="s">
        <v>14</v>
      </c>
      <c r="C229" s="82">
        <v>47343</v>
      </c>
      <c r="D229" s="83" t="s">
        <v>45</v>
      </c>
      <c r="E229" s="81" t="s">
        <v>46</v>
      </c>
      <c r="K229" s="85">
        <v>1</v>
      </c>
    </row>
    <row r="230" spans="2:17" x14ac:dyDescent="0.2">
      <c r="B230" s="81" t="s">
        <v>17</v>
      </c>
      <c r="C230" s="82">
        <v>47344</v>
      </c>
      <c r="D230" s="83" t="s">
        <v>45</v>
      </c>
      <c r="E230" s="81" t="s">
        <v>18</v>
      </c>
      <c r="L230" s="85">
        <v>1</v>
      </c>
    </row>
    <row r="231" spans="2:17" x14ac:dyDescent="0.2">
      <c r="B231" s="81" t="s">
        <v>19</v>
      </c>
      <c r="C231" s="82">
        <v>47345</v>
      </c>
      <c r="D231" s="83" t="s">
        <v>45</v>
      </c>
      <c r="E231" s="81" t="s">
        <v>20</v>
      </c>
      <c r="M231" s="85">
        <v>1</v>
      </c>
    </row>
    <row r="232" spans="2:17" x14ac:dyDescent="0.2">
      <c r="B232" s="81" t="s">
        <v>21</v>
      </c>
      <c r="C232" s="82">
        <v>47346</v>
      </c>
      <c r="D232" s="83" t="s">
        <v>45</v>
      </c>
      <c r="E232" s="81" t="s">
        <v>32</v>
      </c>
      <c r="N232" s="85">
        <v>1</v>
      </c>
    </row>
    <row r="233" spans="2:17" x14ac:dyDescent="0.2">
      <c r="B233" s="81" t="s">
        <v>23</v>
      </c>
      <c r="C233" s="82">
        <v>47347</v>
      </c>
      <c r="D233" s="83" t="s">
        <v>45</v>
      </c>
      <c r="E233" s="81" t="s">
        <v>33</v>
      </c>
      <c r="O233" s="85">
        <v>1</v>
      </c>
    </row>
    <row r="234" spans="2:17" x14ac:dyDescent="0.2">
      <c r="B234" s="81" t="s">
        <v>25</v>
      </c>
      <c r="C234" s="82">
        <v>47348</v>
      </c>
      <c r="D234" s="83" t="s">
        <v>45</v>
      </c>
      <c r="E234" s="81" t="s">
        <v>25</v>
      </c>
      <c r="P234" s="85">
        <v>1</v>
      </c>
    </row>
    <row r="235" spans="2:17" x14ac:dyDescent="0.2">
      <c r="B235" s="81" t="s">
        <v>26</v>
      </c>
      <c r="C235" s="82">
        <v>47349</v>
      </c>
      <c r="D235" s="83" t="s">
        <v>45</v>
      </c>
      <c r="E235" s="81" t="s">
        <v>26</v>
      </c>
      <c r="Q235" s="85">
        <v>1</v>
      </c>
    </row>
    <row r="236" spans="2:17" x14ac:dyDescent="0.2">
      <c r="B236" s="81" t="s">
        <v>14</v>
      </c>
      <c r="C236" s="82">
        <v>47350</v>
      </c>
      <c r="D236" s="86"/>
      <c r="E236" s="81" t="s">
        <v>27</v>
      </c>
      <c r="F236" s="85">
        <v>1</v>
      </c>
    </row>
    <row r="237" spans="2:17" x14ac:dyDescent="0.2">
      <c r="B237" s="81" t="s">
        <v>17</v>
      </c>
      <c r="C237" s="82">
        <v>47351</v>
      </c>
      <c r="D237" s="86"/>
      <c r="E237" s="81" t="s">
        <v>28</v>
      </c>
      <c r="G237" s="85">
        <v>1</v>
      </c>
    </row>
    <row r="238" spans="2:17" x14ac:dyDescent="0.2">
      <c r="B238" s="81" t="s">
        <v>19</v>
      </c>
      <c r="C238" s="82">
        <v>47352</v>
      </c>
      <c r="D238" s="86"/>
      <c r="E238" s="81" t="s">
        <v>29</v>
      </c>
      <c r="H238" s="85">
        <v>1</v>
      </c>
    </row>
    <row r="239" spans="2:17" x14ac:dyDescent="0.2">
      <c r="B239" s="81" t="s">
        <v>21</v>
      </c>
      <c r="C239" s="82">
        <v>47353</v>
      </c>
      <c r="D239" s="86"/>
      <c r="E239" s="81" t="s">
        <v>22</v>
      </c>
      <c r="I239" s="85">
        <v>1</v>
      </c>
    </row>
    <row r="240" spans="2:17" x14ac:dyDescent="0.2">
      <c r="B240" s="81" t="s">
        <v>23</v>
      </c>
      <c r="C240" s="82">
        <v>47354</v>
      </c>
      <c r="D240" s="86"/>
      <c r="E240" s="81" t="s">
        <v>24</v>
      </c>
      <c r="J240" s="85">
        <v>1</v>
      </c>
    </row>
    <row r="241" spans="2:17" x14ac:dyDescent="0.2">
      <c r="B241" s="81" t="s">
        <v>25</v>
      </c>
      <c r="C241" s="82">
        <v>47355</v>
      </c>
      <c r="D241" s="86"/>
      <c r="E241" s="81" t="s">
        <v>25</v>
      </c>
      <c r="P241" s="85">
        <v>1</v>
      </c>
    </row>
    <row r="242" spans="2:17" x14ac:dyDescent="0.2">
      <c r="B242" s="81" t="s">
        <v>26</v>
      </c>
      <c r="C242" s="82">
        <v>47356</v>
      </c>
      <c r="D242" s="86"/>
      <c r="E242" s="81" t="s">
        <v>26</v>
      </c>
      <c r="Q242" s="85">
        <v>1</v>
      </c>
    </row>
    <row r="243" spans="2:17" x14ac:dyDescent="0.2">
      <c r="B243" s="81" t="s">
        <v>14</v>
      </c>
      <c r="C243" s="82">
        <v>47357</v>
      </c>
      <c r="D243" s="86"/>
      <c r="E243" s="81" t="s">
        <v>27</v>
      </c>
      <c r="F243" s="85">
        <v>1</v>
      </c>
    </row>
    <row r="244" spans="2:17" x14ac:dyDescent="0.2">
      <c r="B244" s="81" t="s">
        <v>17</v>
      </c>
      <c r="C244" s="82">
        <v>47358</v>
      </c>
      <c r="D244" s="86"/>
      <c r="E244" s="81" t="s">
        <v>28</v>
      </c>
      <c r="G244" s="85">
        <v>1</v>
      </c>
    </row>
    <row r="245" spans="2:17" x14ac:dyDescent="0.2">
      <c r="B245" s="81" t="s">
        <v>19</v>
      </c>
      <c r="C245" s="82">
        <v>47359</v>
      </c>
      <c r="D245" s="86"/>
      <c r="E245" s="81" t="s">
        <v>29</v>
      </c>
      <c r="H245" s="85">
        <v>1</v>
      </c>
    </row>
    <row r="246" spans="2:17" x14ac:dyDescent="0.2">
      <c r="B246" s="81" t="s">
        <v>21</v>
      </c>
      <c r="C246" s="82">
        <v>47360</v>
      </c>
      <c r="D246" s="86"/>
      <c r="E246" s="81" t="s">
        <v>22</v>
      </c>
      <c r="I246" s="85">
        <v>1</v>
      </c>
    </row>
    <row r="247" spans="2:17" x14ac:dyDescent="0.2">
      <c r="B247" s="81" t="s">
        <v>23</v>
      </c>
      <c r="C247" s="82">
        <v>47361</v>
      </c>
      <c r="D247" s="86"/>
      <c r="E247" s="81" t="s">
        <v>24</v>
      </c>
      <c r="J247" s="85">
        <v>1</v>
      </c>
    </row>
    <row r="248" spans="2:17" x14ac:dyDescent="0.2">
      <c r="B248" s="81" t="s">
        <v>25</v>
      </c>
      <c r="C248" s="82">
        <v>47362</v>
      </c>
      <c r="D248" s="86"/>
      <c r="E248" s="81" t="s">
        <v>25</v>
      </c>
      <c r="P248" s="85">
        <v>1</v>
      </c>
    </row>
    <row r="249" spans="2:17" x14ac:dyDescent="0.2">
      <c r="B249" s="81" t="s">
        <v>26</v>
      </c>
      <c r="C249" s="82">
        <v>47363</v>
      </c>
      <c r="D249" s="86"/>
      <c r="E249" s="81" t="s">
        <v>26</v>
      </c>
      <c r="Q249" s="85">
        <v>1</v>
      </c>
    </row>
    <row r="250" spans="2:17" x14ac:dyDescent="0.2">
      <c r="B250" s="81" t="s">
        <v>14</v>
      </c>
      <c r="C250" s="82">
        <v>47364</v>
      </c>
      <c r="D250" s="86"/>
      <c r="E250" s="81" t="s">
        <v>27</v>
      </c>
      <c r="F250" s="85">
        <v>1</v>
      </c>
    </row>
    <row r="251" spans="2:17" x14ac:dyDescent="0.2">
      <c r="B251" s="81" t="s">
        <v>17</v>
      </c>
      <c r="C251" s="82">
        <v>47365</v>
      </c>
      <c r="D251" s="86"/>
      <c r="E251" s="81" t="s">
        <v>28</v>
      </c>
      <c r="G251" s="85">
        <v>1</v>
      </c>
    </row>
    <row r="252" spans="2:17" x14ac:dyDescent="0.2">
      <c r="B252" s="81" t="s">
        <v>19</v>
      </c>
      <c r="C252" s="82">
        <v>47366</v>
      </c>
      <c r="D252" s="86"/>
      <c r="E252" s="81" t="s">
        <v>29</v>
      </c>
      <c r="H252" s="85">
        <v>1</v>
      </c>
    </row>
    <row r="253" spans="2:17" x14ac:dyDescent="0.2">
      <c r="B253" s="81" t="s">
        <v>21</v>
      </c>
      <c r="C253" s="82">
        <v>47367</v>
      </c>
      <c r="D253" s="86"/>
      <c r="E253" s="81" t="s">
        <v>22</v>
      </c>
      <c r="I253" s="85">
        <v>1</v>
      </c>
    </row>
    <row r="254" spans="2:17" x14ac:dyDescent="0.2">
      <c r="B254" s="81" t="s">
        <v>23</v>
      </c>
      <c r="C254" s="82">
        <v>47368</v>
      </c>
      <c r="D254" s="86"/>
      <c r="E254" s="81" t="s">
        <v>24</v>
      </c>
      <c r="J254" s="85">
        <v>1</v>
      </c>
    </row>
    <row r="255" spans="2:17" x14ac:dyDescent="0.2">
      <c r="B255" s="81" t="s">
        <v>25</v>
      </c>
      <c r="C255" s="82">
        <v>47369</v>
      </c>
      <c r="D255" s="86"/>
      <c r="E255" s="81" t="s">
        <v>25</v>
      </c>
      <c r="P255" s="85">
        <v>1</v>
      </c>
    </row>
    <row r="256" spans="2:17" x14ac:dyDescent="0.2">
      <c r="B256" s="81" t="s">
        <v>26</v>
      </c>
      <c r="C256" s="82">
        <v>47370</v>
      </c>
      <c r="D256" s="86"/>
      <c r="E256" s="81" t="s">
        <v>26</v>
      </c>
      <c r="Q256" s="85">
        <v>1</v>
      </c>
    </row>
    <row r="257" spans="2:17" x14ac:dyDescent="0.2">
      <c r="B257" s="81" t="s">
        <v>14</v>
      </c>
      <c r="C257" s="82">
        <v>47371</v>
      </c>
      <c r="D257" s="86"/>
      <c r="E257" s="81" t="s">
        <v>27</v>
      </c>
      <c r="F257" s="85">
        <v>1</v>
      </c>
    </row>
    <row r="258" spans="2:17" x14ac:dyDescent="0.2">
      <c r="B258" s="81" t="s">
        <v>17</v>
      </c>
      <c r="C258" s="82">
        <v>47372</v>
      </c>
      <c r="D258" s="86"/>
      <c r="E258" s="81" t="s">
        <v>28</v>
      </c>
      <c r="G258" s="85">
        <v>1</v>
      </c>
    </row>
    <row r="259" spans="2:17" x14ac:dyDescent="0.2">
      <c r="B259" s="81" t="s">
        <v>19</v>
      </c>
      <c r="C259" s="82">
        <v>47373</v>
      </c>
      <c r="D259" s="86"/>
      <c r="E259" s="81" t="s">
        <v>29</v>
      </c>
      <c r="H259" s="85">
        <v>1</v>
      </c>
    </row>
    <row r="260" spans="2:17" x14ac:dyDescent="0.2">
      <c r="B260" s="81" t="s">
        <v>21</v>
      </c>
      <c r="C260" s="82">
        <v>47374</v>
      </c>
      <c r="D260" s="86"/>
      <c r="E260" s="81" t="s">
        <v>22</v>
      </c>
      <c r="I260" s="85">
        <v>1</v>
      </c>
    </row>
    <row r="261" spans="2:17" x14ac:dyDescent="0.2">
      <c r="B261" s="81" t="s">
        <v>23</v>
      </c>
      <c r="C261" s="82">
        <v>47375</v>
      </c>
      <c r="D261" s="86"/>
      <c r="E261" s="81" t="s">
        <v>24</v>
      </c>
      <c r="J261" s="85">
        <v>1</v>
      </c>
    </row>
    <row r="262" spans="2:17" x14ac:dyDescent="0.2">
      <c r="B262" s="81" t="s">
        <v>25</v>
      </c>
      <c r="C262" s="82">
        <v>47376</v>
      </c>
      <c r="D262" s="86"/>
      <c r="E262" s="81" t="s">
        <v>25</v>
      </c>
      <c r="P262" s="85">
        <v>1</v>
      </c>
    </row>
    <row r="263" spans="2:17" x14ac:dyDescent="0.2">
      <c r="B263" s="81" t="s">
        <v>26</v>
      </c>
      <c r="C263" s="82">
        <v>47377</v>
      </c>
      <c r="D263" s="86"/>
      <c r="E263" s="81" t="s">
        <v>26</v>
      </c>
      <c r="Q263" s="85">
        <v>1</v>
      </c>
    </row>
    <row r="264" spans="2:17" x14ac:dyDescent="0.2">
      <c r="B264" s="81" t="s">
        <v>14</v>
      </c>
      <c r="C264" s="82">
        <v>47378</v>
      </c>
      <c r="D264" s="86"/>
      <c r="E264" s="81" t="s">
        <v>27</v>
      </c>
      <c r="F264" s="85">
        <v>1</v>
      </c>
    </row>
    <row r="265" spans="2:17" x14ac:dyDescent="0.2">
      <c r="B265" s="81" t="s">
        <v>17</v>
      </c>
      <c r="C265" s="82">
        <v>47379</v>
      </c>
      <c r="D265" s="86"/>
      <c r="E265" s="81" t="s">
        <v>28</v>
      </c>
      <c r="G265" s="85">
        <v>1</v>
      </c>
    </row>
    <row r="266" spans="2:17" x14ac:dyDescent="0.2">
      <c r="B266" s="81" t="s">
        <v>19</v>
      </c>
      <c r="C266" s="82">
        <v>47380</v>
      </c>
      <c r="D266" s="86"/>
      <c r="E266" s="81" t="s">
        <v>29</v>
      </c>
      <c r="H266" s="85">
        <v>1</v>
      </c>
    </row>
    <row r="267" spans="2:17" x14ac:dyDescent="0.2">
      <c r="B267" s="81" t="s">
        <v>21</v>
      </c>
      <c r="C267" s="82">
        <v>47381</v>
      </c>
      <c r="D267" s="86"/>
      <c r="E267" s="81" t="s">
        <v>22</v>
      </c>
      <c r="I267" s="85">
        <v>1</v>
      </c>
    </row>
    <row r="268" spans="2:17" x14ac:dyDescent="0.2">
      <c r="B268" s="81" t="s">
        <v>23</v>
      </c>
      <c r="C268" s="82">
        <v>47382</v>
      </c>
      <c r="D268" s="86"/>
      <c r="E268" s="81" t="s">
        <v>24</v>
      </c>
      <c r="J268" s="85">
        <v>1</v>
      </c>
    </row>
    <row r="269" spans="2:17" x14ac:dyDescent="0.2">
      <c r="B269" s="81" t="s">
        <v>25</v>
      </c>
      <c r="C269" s="82">
        <v>47383</v>
      </c>
      <c r="D269" s="86"/>
      <c r="E269" s="81" t="s">
        <v>25</v>
      </c>
      <c r="P269" s="85">
        <v>1</v>
      </c>
    </row>
    <row r="270" spans="2:17" x14ac:dyDescent="0.2">
      <c r="B270" s="81" t="s">
        <v>26</v>
      </c>
      <c r="C270" s="82">
        <v>47384</v>
      </c>
      <c r="D270" s="86"/>
      <c r="E270" s="81" t="s">
        <v>26</v>
      </c>
      <c r="Q270" s="85">
        <v>1</v>
      </c>
    </row>
    <row r="271" spans="2:17" x14ac:dyDescent="0.2">
      <c r="B271" s="81" t="s">
        <v>14</v>
      </c>
      <c r="C271" s="82">
        <v>47385</v>
      </c>
      <c r="D271" s="86"/>
      <c r="E271" s="81" t="s">
        <v>27</v>
      </c>
      <c r="F271" s="85">
        <v>1</v>
      </c>
    </row>
    <row r="272" spans="2:17" x14ac:dyDescent="0.2">
      <c r="B272" s="81" t="s">
        <v>17</v>
      </c>
      <c r="C272" s="82">
        <v>47386</v>
      </c>
      <c r="D272" s="86"/>
      <c r="E272" s="81" t="s">
        <v>28</v>
      </c>
      <c r="G272" s="85">
        <v>1</v>
      </c>
    </row>
    <row r="273" spans="2:17" x14ac:dyDescent="0.2">
      <c r="B273" s="81" t="s">
        <v>19</v>
      </c>
      <c r="C273" s="82">
        <v>47387</v>
      </c>
      <c r="D273" s="86"/>
      <c r="E273" s="81" t="s">
        <v>29</v>
      </c>
      <c r="H273" s="85">
        <v>1</v>
      </c>
    </row>
    <row r="274" spans="2:17" x14ac:dyDescent="0.2">
      <c r="B274" s="81" t="s">
        <v>21</v>
      </c>
      <c r="C274" s="82">
        <v>47388</v>
      </c>
      <c r="D274" s="86"/>
      <c r="E274" s="81" t="s">
        <v>22</v>
      </c>
      <c r="I274" s="85">
        <v>1</v>
      </c>
    </row>
    <row r="275" spans="2:17" x14ac:dyDescent="0.2">
      <c r="B275" s="81" t="s">
        <v>23</v>
      </c>
      <c r="C275" s="82">
        <v>47389</v>
      </c>
      <c r="D275" s="86"/>
      <c r="E275" s="81" t="s">
        <v>24</v>
      </c>
      <c r="J275" s="85">
        <v>1</v>
      </c>
    </row>
    <row r="276" spans="2:17" x14ac:dyDescent="0.2">
      <c r="B276" s="81" t="s">
        <v>25</v>
      </c>
      <c r="C276" s="82">
        <v>47390</v>
      </c>
      <c r="D276" s="86"/>
      <c r="E276" s="81" t="s">
        <v>25</v>
      </c>
      <c r="P276" s="85">
        <v>1</v>
      </c>
    </row>
    <row r="277" spans="2:17" x14ac:dyDescent="0.2">
      <c r="B277" s="81" t="s">
        <v>26</v>
      </c>
      <c r="C277" s="82">
        <v>47391</v>
      </c>
      <c r="D277" s="86"/>
      <c r="E277" s="81" t="s">
        <v>26</v>
      </c>
      <c r="Q277" s="85">
        <v>1</v>
      </c>
    </row>
    <row r="278" spans="2:17" x14ac:dyDescent="0.2">
      <c r="B278" s="81" t="s">
        <v>14</v>
      </c>
      <c r="C278" s="82">
        <v>47392</v>
      </c>
      <c r="D278" s="83" t="s">
        <v>47</v>
      </c>
      <c r="E278" s="81" t="s">
        <v>46</v>
      </c>
      <c r="K278" s="85">
        <v>1</v>
      </c>
    </row>
    <row r="279" spans="2:17" x14ac:dyDescent="0.2">
      <c r="B279" s="81" t="s">
        <v>17</v>
      </c>
      <c r="C279" s="82">
        <v>47393</v>
      </c>
      <c r="D279" s="83" t="s">
        <v>47</v>
      </c>
      <c r="E279" s="81" t="s">
        <v>18</v>
      </c>
      <c r="L279" s="85">
        <v>1</v>
      </c>
    </row>
    <row r="280" spans="2:17" x14ac:dyDescent="0.2">
      <c r="B280" s="81" t="s">
        <v>19</v>
      </c>
      <c r="C280" s="82">
        <v>47394</v>
      </c>
      <c r="D280" s="83" t="s">
        <v>47</v>
      </c>
      <c r="E280" s="81" t="s">
        <v>20</v>
      </c>
      <c r="M280" s="85">
        <v>1</v>
      </c>
    </row>
    <row r="281" spans="2:17" x14ac:dyDescent="0.2">
      <c r="B281" s="81" t="s">
        <v>21</v>
      </c>
      <c r="C281" s="82">
        <v>47395</v>
      </c>
      <c r="D281" s="83" t="s">
        <v>47</v>
      </c>
      <c r="E281" s="81" t="s">
        <v>32</v>
      </c>
      <c r="N281" s="85">
        <v>1</v>
      </c>
    </row>
    <row r="282" spans="2:17" x14ac:dyDescent="0.2">
      <c r="B282" s="81" t="s">
        <v>23</v>
      </c>
      <c r="C282" s="82">
        <v>47396</v>
      </c>
      <c r="D282" s="83" t="s">
        <v>47</v>
      </c>
      <c r="E282" s="81" t="s">
        <v>33</v>
      </c>
      <c r="O282" s="85">
        <v>1</v>
      </c>
    </row>
    <row r="283" spans="2:17" x14ac:dyDescent="0.2">
      <c r="B283" s="81" t="s">
        <v>25</v>
      </c>
      <c r="C283" s="82">
        <v>47397</v>
      </c>
      <c r="D283" s="86"/>
      <c r="E283" s="81" t="s">
        <v>25</v>
      </c>
      <c r="P283" s="85">
        <v>1</v>
      </c>
    </row>
    <row r="284" spans="2:17" x14ac:dyDescent="0.2">
      <c r="B284" s="81" t="s">
        <v>26</v>
      </c>
      <c r="C284" s="82">
        <v>47398</v>
      </c>
      <c r="D284" s="86"/>
      <c r="E284" s="81" t="s">
        <v>26</v>
      </c>
      <c r="Q284" s="85">
        <v>1</v>
      </c>
    </row>
    <row r="285" spans="2:17" x14ac:dyDescent="0.2">
      <c r="B285" s="81" t="s">
        <v>14</v>
      </c>
      <c r="C285" s="82">
        <v>47399</v>
      </c>
      <c r="D285" s="86"/>
      <c r="E285" s="81" t="s">
        <v>27</v>
      </c>
      <c r="F285" s="85">
        <v>1</v>
      </c>
    </row>
    <row r="286" spans="2:17" x14ac:dyDescent="0.2">
      <c r="B286" s="81" t="s">
        <v>17</v>
      </c>
      <c r="C286" s="82">
        <v>47400</v>
      </c>
      <c r="D286" s="86"/>
      <c r="E286" s="81" t="s">
        <v>28</v>
      </c>
      <c r="G286" s="85">
        <v>1</v>
      </c>
    </row>
    <row r="287" spans="2:17" x14ac:dyDescent="0.2">
      <c r="B287" s="81" t="s">
        <v>19</v>
      </c>
      <c r="C287" s="82">
        <v>47401</v>
      </c>
      <c r="D287" s="86"/>
      <c r="E287" s="81" t="s">
        <v>29</v>
      </c>
      <c r="H287" s="85">
        <v>1</v>
      </c>
    </row>
    <row r="288" spans="2:17" x14ac:dyDescent="0.2">
      <c r="B288" s="81" t="s">
        <v>21</v>
      </c>
      <c r="C288" s="82">
        <v>47402</v>
      </c>
      <c r="D288" s="86"/>
      <c r="E288" s="81" t="s">
        <v>22</v>
      </c>
      <c r="I288" s="85">
        <v>1</v>
      </c>
    </row>
    <row r="289" spans="2:17" x14ac:dyDescent="0.2">
      <c r="B289" s="81" t="s">
        <v>23</v>
      </c>
      <c r="C289" s="82">
        <v>47403</v>
      </c>
      <c r="D289" s="86"/>
      <c r="E289" s="81" t="s">
        <v>24</v>
      </c>
      <c r="J289" s="85">
        <v>1</v>
      </c>
    </row>
    <row r="290" spans="2:17" x14ac:dyDescent="0.2">
      <c r="B290" s="81" t="s">
        <v>25</v>
      </c>
      <c r="C290" s="82">
        <v>47404</v>
      </c>
      <c r="D290" s="86"/>
      <c r="E290" s="81" t="s">
        <v>25</v>
      </c>
      <c r="P290" s="85">
        <v>1</v>
      </c>
    </row>
    <row r="291" spans="2:17" x14ac:dyDescent="0.2">
      <c r="B291" s="81" t="s">
        <v>26</v>
      </c>
      <c r="C291" s="82">
        <v>47405</v>
      </c>
      <c r="D291" s="86"/>
      <c r="E291" s="81" t="s">
        <v>26</v>
      </c>
      <c r="Q291" s="85">
        <v>1</v>
      </c>
    </row>
    <row r="292" spans="2:17" x14ac:dyDescent="0.2">
      <c r="B292" s="81" t="s">
        <v>14</v>
      </c>
      <c r="C292" s="82">
        <v>47406</v>
      </c>
      <c r="D292" s="86"/>
      <c r="E292" s="81" t="s">
        <v>27</v>
      </c>
      <c r="F292" s="85">
        <v>1</v>
      </c>
    </row>
    <row r="293" spans="2:17" x14ac:dyDescent="0.2">
      <c r="B293" s="81" t="s">
        <v>17</v>
      </c>
      <c r="C293" s="82">
        <v>47407</v>
      </c>
      <c r="D293" s="86"/>
      <c r="E293" s="81" t="s">
        <v>28</v>
      </c>
      <c r="G293" s="85">
        <v>1</v>
      </c>
    </row>
    <row r="294" spans="2:17" x14ac:dyDescent="0.2">
      <c r="B294" s="81" t="s">
        <v>19</v>
      </c>
      <c r="C294" s="82">
        <v>47408</v>
      </c>
      <c r="D294" s="86"/>
      <c r="E294" s="81" t="s">
        <v>29</v>
      </c>
      <c r="H294" s="85">
        <v>1</v>
      </c>
    </row>
    <row r="295" spans="2:17" x14ac:dyDescent="0.2">
      <c r="B295" s="81" t="s">
        <v>21</v>
      </c>
      <c r="C295" s="82">
        <v>47409</v>
      </c>
      <c r="D295" s="86"/>
      <c r="E295" s="81" t="s">
        <v>22</v>
      </c>
      <c r="I295" s="85">
        <v>1</v>
      </c>
    </row>
    <row r="296" spans="2:17" x14ac:dyDescent="0.2">
      <c r="B296" s="81" t="s">
        <v>23</v>
      </c>
      <c r="C296" s="82">
        <v>47410</v>
      </c>
      <c r="D296" s="86"/>
      <c r="E296" s="81" t="s">
        <v>24</v>
      </c>
      <c r="J296" s="85">
        <v>1</v>
      </c>
    </row>
    <row r="297" spans="2:17" x14ac:dyDescent="0.2">
      <c r="B297" s="81" t="s">
        <v>25</v>
      </c>
      <c r="C297" s="82">
        <v>47411</v>
      </c>
      <c r="D297" s="86"/>
      <c r="E297" s="81" t="s">
        <v>25</v>
      </c>
      <c r="P297" s="85">
        <v>1</v>
      </c>
    </row>
    <row r="298" spans="2:17" x14ac:dyDescent="0.2">
      <c r="B298" s="81" t="s">
        <v>26</v>
      </c>
      <c r="C298" s="82">
        <v>47412</v>
      </c>
      <c r="D298" s="86"/>
      <c r="E298" s="81" t="s">
        <v>26</v>
      </c>
      <c r="Q298" s="85">
        <v>1</v>
      </c>
    </row>
    <row r="299" spans="2:17" x14ac:dyDescent="0.2">
      <c r="B299" s="81" t="s">
        <v>14</v>
      </c>
      <c r="C299" s="82">
        <v>47413</v>
      </c>
      <c r="D299" s="86"/>
      <c r="E299" s="81" t="s">
        <v>27</v>
      </c>
      <c r="F299" s="85">
        <v>1</v>
      </c>
    </row>
    <row r="300" spans="2:17" x14ac:dyDescent="0.2">
      <c r="B300" s="81" t="s">
        <v>17</v>
      </c>
      <c r="C300" s="82">
        <v>47414</v>
      </c>
      <c r="D300" s="86"/>
      <c r="E300" s="81" t="s">
        <v>28</v>
      </c>
      <c r="G300" s="85">
        <v>1</v>
      </c>
    </row>
    <row r="301" spans="2:17" x14ac:dyDescent="0.2">
      <c r="B301" s="81" t="s">
        <v>19</v>
      </c>
      <c r="C301" s="82">
        <v>47415</v>
      </c>
      <c r="D301" s="86"/>
      <c r="E301" s="81" t="s">
        <v>29</v>
      </c>
      <c r="H301" s="85">
        <v>1</v>
      </c>
    </row>
    <row r="302" spans="2:17" x14ac:dyDescent="0.2">
      <c r="B302" s="81" t="s">
        <v>21</v>
      </c>
      <c r="C302" s="82">
        <v>47416</v>
      </c>
      <c r="D302" s="86"/>
      <c r="E302" s="81" t="s">
        <v>22</v>
      </c>
      <c r="I302" s="85">
        <v>1</v>
      </c>
    </row>
    <row r="303" spans="2:17" x14ac:dyDescent="0.2">
      <c r="B303" s="81" t="s">
        <v>23</v>
      </c>
      <c r="C303" s="82">
        <v>47417</v>
      </c>
      <c r="D303" s="86"/>
      <c r="E303" s="81" t="s">
        <v>24</v>
      </c>
      <c r="J303" s="85">
        <v>1</v>
      </c>
    </row>
    <row r="304" spans="2:17" x14ac:dyDescent="0.2">
      <c r="B304" s="81" t="s">
        <v>25</v>
      </c>
      <c r="C304" s="82">
        <v>47418</v>
      </c>
      <c r="D304" s="86"/>
      <c r="E304" s="81" t="s">
        <v>25</v>
      </c>
      <c r="P304" s="85">
        <v>1</v>
      </c>
    </row>
    <row r="305" spans="2:17" x14ac:dyDescent="0.2">
      <c r="B305" s="81" t="s">
        <v>26</v>
      </c>
      <c r="C305" s="82">
        <v>47419</v>
      </c>
      <c r="D305" s="86"/>
      <c r="E305" s="81" t="s">
        <v>26</v>
      </c>
      <c r="Q305" s="85">
        <v>1</v>
      </c>
    </row>
    <row r="306" spans="2:17" x14ac:dyDescent="0.2">
      <c r="B306" s="81" t="s">
        <v>14</v>
      </c>
      <c r="C306" s="82">
        <v>47420</v>
      </c>
      <c r="D306" s="86"/>
      <c r="E306" s="81" t="s">
        <v>27</v>
      </c>
      <c r="F306" s="85">
        <v>1</v>
      </c>
    </row>
    <row r="307" spans="2:17" x14ac:dyDescent="0.2">
      <c r="B307" s="81" t="s">
        <v>17</v>
      </c>
      <c r="C307" s="82">
        <v>47421</v>
      </c>
      <c r="D307" s="86"/>
      <c r="E307" s="81" t="s">
        <v>28</v>
      </c>
      <c r="G307" s="85">
        <v>1</v>
      </c>
    </row>
    <row r="308" spans="2:17" x14ac:dyDescent="0.2">
      <c r="B308" s="81" t="s">
        <v>19</v>
      </c>
      <c r="C308" s="82">
        <v>47422</v>
      </c>
      <c r="D308" s="86"/>
      <c r="E308" s="81" t="s">
        <v>29</v>
      </c>
      <c r="H308" s="85">
        <v>1</v>
      </c>
    </row>
    <row r="309" spans="2:17" x14ac:dyDescent="0.2">
      <c r="B309" s="81" t="s">
        <v>21</v>
      </c>
      <c r="C309" s="82">
        <v>47423</v>
      </c>
      <c r="D309" s="86"/>
      <c r="E309" s="81" t="s">
        <v>22</v>
      </c>
      <c r="I309" s="85">
        <v>1</v>
      </c>
    </row>
    <row r="310" spans="2:17" x14ac:dyDescent="0.2">
      <c r="B310" s="81" t="s">
        <v>23</v>
      </c>
      <c r="C310" s="82">
        <v>47424</v>
      </c>
      <c r="D310" s="86"/>
      <c r="E310" s="81" t="s">
        <v>24</v>
      </c>
      <c r="J310" s="85">
        <v>1</v>
      </c>
    </row>
    <row r="311" spans="2:17" x14ac:dyDescent="0.2">
      <c r="B311" s="81" t="s">
        <v>25</v>
      </c>
      <c r="C311" s="82">
        <v>47425</v>
      </c>
      <c r="D311" s="86"/>
      <c r="E311" s="81" t="s">
        <v>25</v>
      </c>
      <c r="P311" s="85">
        <v>1</v>
      </c>
    </row>
    <row r="312" spans="2:17" x14ac:dyDescent="0.2">
      <c r="B312" s="81" t="s">
        <v>26</v>
      </c>
      <c r="C312" s="82">
        <v>47426</v>
      </c>
      <c r="D312" s="86"/>
      <c r="E312" s="81" t="s">
        <v>26</v>
      </c>
      <c r="Q312" s="85">
        <v>1</v>
      </c>
    </row>
    <row r="313" spans="2:17" x14ac:dyDescent="0.2">
      <c r="B313" s="81" t="s">
        <v>14</v>
      </c>
      <c r="C313" s="82">
        <v>47427</v>
      </c>
      <c r="D313" s="86"/>
      <c r="E313" s="81" t="s">
        <v>27</v>
      </c>
      <c r="F313" s="85">
        <v>1</v>
      </c>
    </row>
    <row r="314" spans="2:17" x14ac:dyDescent="0.2">
      <c r="B314" s="81" t="s">
        <v>17</v>
      </c>
      <c r="C314" s="82">
        <v>47428</v>
      </c>
      <c r="D314" s="86"/>
      <c r="E314" s="81" t="s">
        <v>28</v>
      </c>
      <c r="G314" s="85">
        <v>1</v>
      </c>
    </row>
    <row r="315" spans="2:17" x14ac:dyDescent="0.2">
      <c r="B315" s="81" t="s">
        <v>19</v>
      </c>
      <c r="C315" s="82">
        <v>47429</v>
      </c>
      <c r="D315" s="86"/>
      <c r="E315" s="81" t="s">
        <v>29</v>
      </c>
      <c r="H315" s="85">
        <v>1</v>
      </c>
    </row>
    <row r="316" spans="2:17" x14ac:dyDescent="0.2">
      <c r="B316" s="81" t="s">
        <v>21</v>
      </c>
      <c r="C316" s="82">
        <v>47430</v>
      </c>
      <c r="D316" s="86"/>
      <c r="E316" s="81" t="s">
        <v>22</v>
      </c>
      <c r="I316" s="85">
        <v>1</v>
      </c>
    </row>
    <row r="317" spans="2:17" x14ac:dyDescent="0.2">
      <c r="B317" s="81" t="s">
        <v>23</v>
      </c>
      <c r="C317" s="82">
        <v>47431</v>
      </c>
      <c r="D317" s="86"/>
      <c r="E317" s="81" t="s">
        <v>24</v>
      </c>
      <c r="J317" s="85">
        <v>1</v>
      </c>
    </row>
    <row r="318" spans="2:17" x14ac:dyDescent="0.2">
      <c r="B318" s="81" t="s">
        <v>25</v>
      </c>
      <c r="C318" s="82">
        <v>47432</v>
      </c>
      <c r="D318" s="86"/>
      <c r="E318" s="81" t="s">
        <v>25</v>
      </c>
      <c r="P318" s="85">
        <v>1</v>
      </c>
    </row>
    <row r="319" spans="2:17" x14ac:dyDescent="0.2">
      <c r="B319" s="81" t="s">
        <v>26</v>
      </c>
      <c r="C319" s="82">
        <v>47433</v>
      </c>
      <c r="D319" s="86"/>
      <c r="E319" s="81" t="s">
        <v>26</v>
      </c>
      <c r="Q319" s="85">
        <v>1</v>
      </c>
    </row>
    <row r="320" spans="2:17" x14ac:dyDescent="0.2">
      <c r="B320" s="81" t="s">
        <v>14</v>
      </c>
      <c r="C320" s="82">
        <v>47434</v>
      </c>
      <c r="D320" s="86"/>
      <c r="E320" s="81" t="s">
        <v>27</v>
      </c>
      <c r="F320" s="85">
        <v>1</v>
      </c>
    </row>
    <row r="321" spans="2:17" x14ac:dyDescent="0.2">
      <c r="B321" s="81" t="s">
        <v>17</v>
      </c>
      <c r="C321" s="82">
        <v>47435</v>
      </c>
      <c r="D321" s="86"/>
      <c r="E321" s="81" t="s">
        <v>28</v>
      </c>
      <c r="G321" s="85">
        <v>1</v>
      </c>
    </row>
    <row r="322" spans="2:17" x14ac:dyDescent="0.2">
      <c r="B322" s="81" t="s">
        <v>19</v>
      </c>
      <c r="C322" s="82">
        <v>47436</v>
      </c>
      <c r="D322" s="86"/>
      <c r="E322" s="81" t="s">
        <v>29</v>
      </c>
      <c r="H322" s="85">
        <v>1</v>
      </c>
    </row>
    <row r="323" spans="2:17" x14ac:dyDescent="0.2">
      <c r="B323" s="81" t="s">
        <v>21</v>
      </c>
      <c r="C323" s="82">
        <v>47437</v>
      </c>
      <c r="D323" s="86"/>
      <c r="E323" s="81" t="s">
        <v>22</v>
      </c>
      <c r="I323" s="85">
        <v>1</v>
      </c>
    </row>
    <row r="324" spans="2:17" x14ac:dyDescent="0.2">
      <c r="B324" s="81" t="s">
        <v>23</v>
      </c>
      <c r="C324" s="82">
        <v>47438</v>
      </c>
      <c r="D324" s="86"/>
      <c r="E324" s="81" t="s">
        <v>24</v>
      </c>
      <c r="J324" s="85">
        <v>1</v>
      </c>
    </row>
    <row r="325" spans="2:17" x14ac:dyDescent="0.2">
      <c r="B325" s="81" t="s">
        <v>25</v>
      </c>
      <c r="C325" s="82">
        <v>47439</v>
      </c>
      <c r="D325" s="86"/>
      <c r="E325" s="81" t="s">
        <v>25</v>
      </c>
      <c r="P325" s="85">
        <v>1</v>
      </c>
    </row>
    <row r="326" spans="2:17" x14ac:dyDescent="0.2">
      <c r="B326" s="81" t="s">
        <v>26</v>
      </c>
      <c r="C326" s="82">
        <v>47440</v>
      </c>
      <c r="D326" s="86"/>
      <c r="E326" s="81" t="s">
        <v>26</v>
      </c>
      <c r="Q326" s="85">
        <v>1</v>
      </c>
    </row>
    <row r="327" spans="2:17" x14ac:dyDescent="0.2">
      <c r="B327" s="81" t="s">
        <v>14</v>
      </c>
      <c r="C327" s="82">
        <v>47441</v>
      </c>
      <c r="D327" s="86"/>
      <c r="E327" s="81" t="s">
        <v>27</v>
      </c>
      <c r="F327" s="85">
        <v>1</v>
      </c>
    </row>
    <row r="328" spans="2:17" x14ac:dyDescent="0.2">
      <c r="B328" s="81" t="s">
        <v>17</v>
      </c>
      <c r="C328" s="82">
        <v>47442</v>
      </c>
      <c r="D328" s="86"/>
      <c r="E328" s="81" t="s">
        <v>28</v>
      </c>
      <c r="G328" s="85">
        <v>1</v>
      </c>
    </row>
    <row r="329" spans="2:17" x14ac:dyDescent="0.2">
      <c r="B329" s="81" t="s">
        <v>19</v>
      </c>
      <c r="C329" s="82">
        <v>47443</v>
      </c>
      <c r="D329" s="86"/>
      <c r="E329" s="81" t="s">
        <v>29</v>
      </c>
      <c r="H329" s="85">
        <v>1</v>
      </c>
    </row>
    <row r="330" spans="2:17" x14ac:dyDescent="0.2">
      <c r="B330" s="81" t="s">
        <v>21</v>
      </c>
      <c r="C330" s="82">
        <v>47444</v>
      </c>
      <c r="D330" s="86"/>
      <c r="E330" s="81" t="s">
        <v>22</v>
      </c>
      <c r="I330" s="85">
        <v>1</v>
      </c>
    </row>
    <row r="331" spans="2:17" x14ac:dyDescent="0.2">
      <c r="B331" s="81" t="s">
        <v>23</v>
      </c>
      <c r="C331" s="82">
        <v>47445</v>
      </c>
      <c r="D331" s="86"/>
      <c r="E331" s="81" t="s">
        <v>24</v>
      </c>
      <c r="J331" s="85">
        <v>1</v>
      </c>
    </row>
    <row r="332" spans="2:17" x14ac:dyDescent="0.2">
      <c r="B332" s="81" t="s">
        <v>25</v>
      </c>
      <c r="C332" s="82">
        <v>47446</v>
      </c>
      <c r="D332" s="86"/>
      <c r="E332" s="81" t="s">
        <v>25</v>
      </c>
      <c r="P332" s="85">
        <v>1</v>
      </c>
    </row>
    <row r="333" spans="2:17" x14ac:dyDescent="0.2">
      <c r="B333" s="81" t="s">
        <v>26</v>
      </c>
      <c r="C333" s="82">
        <v>47447</v>
      </c>
      <c r="D333" s="86"/>
      <c r="E333" s="81" t="s">
        <v>26</v>
      </c>
      <c r="Q333" s="85">
        <v>1</v>
      </c>
    </row>
    <row r="334" spans="2:17" x14ac:dyDescent="0.2">
      <c r="B334" s="81" t="s">
        <v>14</v>
      </c>
      <c r="C334" s="82">
        <v>47448</v>
      </c>
      <c r="D334" s="86"/>
      <c r="E334" s="81" t="s">
        <v>27</v>
      </c>
      <c r="F334" s="85">
        <v>1</v>
      </c>
    </row>
    <row r="335" spans="2:17" x14ac:dyDescent="0.2">
      <c r="B335" s="81" t="s">
        <v>17</v>
      </c>
      <c r="C335" s="82">
        <v>47449</v>
      </c>
      <c r="D335" s="86"/>
      <c r="E335" s="81" t="s">
        <v>28</v>
      </c>
      <c r="G335" s="85">
        <v>1</v>
      </c>
    </row>
    <row r="336" spans="2:17" x14ac:dyDescent="0.2">
      <c r="B336" s="81" t="s">
        <v>19</v>
      </c>
      <c r="C336" s="82">
        <v>47450</v>
      </c>
      <c r="D336" s="86"/>
      <c r="E336" s="81" t="s">
        <v>29</v>
      </c>
      <c r="H336" s="85">
        <v>1</v>
      </c>
    </row>
    <row r="337" spans="2:17" x14ac:dyDescent="0.2">
      <c r="B337" s="81" t="s">
        <v>21</v>
      </c>
      <c r="C337" s="82">
        <v>47451</v>
      </c>
      <c r="D337" s="86"/>
      <c r="E337" s="81" t="s">
        <v>22</v>
      </c>
      <c r="I337" s="85">
        <v>1</v>
      </c>
    </row>
    <row r="338" spans="2:17" x14ac:dyDescent="0.2">
      <c r="B338" s="81" t="s">
        <v>23</v>
      </c>
      <c r="C338" s="82">
        <v>47452</v>
      </c>
      <c r="D338" s="86"/>
      <c r="E338" s="81" t="s">
        <v>24</v>
      </c>
      <c r="J338" s="85">
        <v>1</v>
      </c>
    </row>
    <row r="339" spans="2:17" x14ac:dyDescent="0.2">
      <c r="B339" s="81" t="s">
        <v>25</v>
      </c>
      <c r="C339" s="82">
        <v>47453</v>
      </c>
      <c r="D339" s="86"/>
      <c r="E339" s="81" t="s">
        <v>25</v>
      </c>
      <c r="P339" s="85">
        <v>1</v>
      </c>
    </row>
    <row r="340" spans="2:17" x14ac:dyDescent="0.2">
      <c r="B340" s="81" t="s">
        <v>26</v>
      </c>
      <c r="C340" s="82">
        <v>47454</v>
      </c>
      <c r="D340" s="86"/>
      <c r="E340" s="81" t="s">
        <v>26</v>
      </c>
      <c r="Q340" s="85">
        <v>1</v>
      </c>
    </row>
    <row r="341" spans="2:17" x14ac:dyDescent="0.2">
      <c r="B341" s="81" t="s">
        <v>14</v>
      </c>
      <c r="C341" s="82">
        <v>47455</v>
      </c>
      <c r="D341" s="86"/>
      <c r="E341" s="81" t="s">
        <v>27</v>
      </c>
      <c r="F341" s="85">
        <v>1</v>
      </c>
    </row>
    <row r="342" spans="2:17" x14ac:dyDescent="0.2">
      <c r="B342" s="81" t="s">
        <v>17</v>
      </c>
      <c r="C342" s="82">
        <v>47456</v>
      </c>
      <c r="D342" s="86"/>
      <c r="E342" s="81" t="s">
        <v>28</v>
      </c>
      <c r="G342" s="85">
        <v>1</v>
      </c>
    </row>
    <row r="343" spans="2:17" x14ac:dyDescent="0.2">
      <c r="B343" s="81" t="s">
        <v>19</v>
      </c>
      <c r="C343" s="82">
        <v>47457</v>
      </c>
      <c r="D343" s="86"/>
      <c r="E343" s="81" t="s">
        <v>29</v>
      </c>
      <c r="H343" s="85">
        <v>1</v>
      </c>
    </row>
    <row r="344" spans="2:17" x14ac:dyDescent="0.2">
      <c r="B344" s="81" t="s">
        <v>21</v>
      </c>
      <c r="C344" s="82">
        <v>47458</v>
      </c>
      <c r="D344" s="86"/>
      <c r="E344" s="81" t="s">
        <v>22</v>
      </c>
      <c r="I344" s="85">
        <v>1</v>
      </c>
    </row>
    <row r="345" spans="2:17" x14ac:dyDescent="0.2">
      <c r="B345" s="81" t="s">
        <v>23</v>
      </c>
      <c r="C345" s="82">
        <v>47459</v>
      </c>
      <c r="D345" s="86"/>
      <c r="E345" s="81" t="s">
        <v>24</v>
      </c>
      <c r="J345" s="85">
        <v>1</v>
      </c>
    </row>
    <row r="346" spans="2:17" x14ac:dyDescent="0.2">
      <c r="B346" s="81" t="s">
        <v>25</v>
      </c>
      <c r="C346" s="82">
        <v>47460</v>
      </c>
      <c r="D346" s="86"/>
      <c r="E346" s="81" t="s">
        <v>25</v>
      </c>
      <c r="P346" s="85">
        <v>1</v>
      </c>
    </row>
    <row r="347" spans="2:17" x14ac:dyDescent="0.2">
      <c r="B347" s="81" t="s">
        <v>26</v>
      </c>
      <c r="C347" s="82">
        <v>47461</v>
      </c>
      <c r="D347" s="86"/>
      <c r="E347" s="81" t="s">
        <v>26</v>
      </c>
      <c r="Q347" s="85">
        <v>1</v>
      </c>
    </row>
    <row r="348" spans="2:17" x14ac:dyDescent="0.2">
      <c r="B348" s="81" t="s">
        <v>14</v>
      </c>
      <c r="C348" s="82">
        <v>47462</v>
      </c>
      <c r="D348" s="86"/>
      <c r="E348" s="81" t="s">
        <v>27</v>
      </c>
      <c r="F348" s="85">
        <v>1</v>
      </c>
    </row>
    <row r="349" spans="2:17" x14ac:dyDescent="0.2">
      <c r="B349" s="81" t="s">
        <v>17</v>
      </c>
      <c r="C349" s="82">
        <v>47463</v>
      </c>
      <c r="D349" s="86"/>
      <c r="E349" s="81" t="s">
        <v>28</v>
      </c>
      <c r="G349" s="85">
        <v>1</v>
      </c>
    </row>
    <row r="350" spans="2:17" x14ac:dyDescent="0.2">
      <c r="B350" s="81" t="s">
        <v>19</v>
      </c>
      <c r="C350" s="82">
        <v>47464</v>
      </c>
      <c r="D350" s="86"/>
      <c r="E350" s="81" t="s">
        <v>29</v>
      </c>
      <c r="H350" s="85">
        <v>1</v>
      </c>
    </row>
    <row r="351" spans="2:17" x14ac:dyDescent="0.2">
      <c r="B351" s="81" t="s">
        <v>21</v>
      </c>
      <c r="C351" s="82">
        <v>47465</v>
      </c>
      <c r="D351" s="86"/>
      <c r="E351" s="81" t="s">
        <v>22</v>
      </c>
      <c r="I351" s="85">
        <v>1</v>
      </c>
    </row>
    <row r="352" spans="2:17" x14ac:dyDescent="0.2">
      <c r="B352" s="81" t="s">
        <v>23</v>
      </c>
      <c r="C352" s="82">
        <v>47466</v>
      </c>
      <c r="D352" s="86"/>
      <c r="E352" s="81" t="s">
        <v>24</v>
      </c>
      <c r="J352" s="85">
        <v>1</v>
      </c>
    </row>
    <row r="353" spans="2:18" x14ac:dyDescent="0.2">
      <c r="B353" s="81" t="s">
        <v>25</v>
      </c>
      <c r="C353" s="82">
        <v>47467</v>
      </c>
      <c r="D353" s="86"/>
      <c r="E353" s="81" t="s">
        <v>25</v>
      </c>
      <c r="P353" s="85">
        <v>1</v>
      </c>
    </row>
    <row r="354" spans="2:18" x14ac:dyDescent="0.2">
      <c r="B354" s="81" t="s">
        <v>26</v>
      </c>
      <c r="C354" s="82">
        <v>47468</v>
      </c>
      <c r="D354" s="86"/>
      <c r="E354" s="81" t="s">
        <v>26</v>
      </c>
      <c r="Q354" s="85">
        <v>1</v>
      </c>
    </row>
    <row r="355" spans="2:18" x14ac:dyDescent="0.2">
      <c r="B355" s="81" t="s">
        <v>14</v>
      </c>
      <c r="C355" s="82">
        <v>47469</v>
      </c>
      <c r="D355" s="86"/>
      <c r="E355" s="81" t="s">
        <v>27</v>
      </c>
      <c r="F355" s="85">
        <v>1</v>
      </c>
    </row>
    <row r="356" spans="2:18" x14ac:dyDescent="0.2">
      <c r="B356" s="81" t="s">
        <v>17</v>
      </c>
      <c r="C356" s="82">
        <v>47470</v>
      </c>
      <c r="D356" s="86"/>
      <c r="E356" s="81" t="s">
        <v>28</v>
      </c>
      <c r="G356" s="85">
        <v>1</v>
      </c>
    </row>
    <row r="357" spans="2:18" x14ac:dyDescent="0.2">
      <c r="B357" s="81" t="s">
        <v>19</v>
      </c>
      <c r="C357" s="82">
        <v>47471</v>
      </c>
      <c r="D357" s="86"/>
      <c r="E357" s="81" t="s">
        <v>29</v>
      </c>
      <c r="H357" s="85">
        <v>1</v>
      </c>
    </row>
    <row r="358" spans="2:18" x14ac:dyDescent="0.2">
      <c r="B358" s="81" t="s">
        <v>21</v>
      </c>
      <c r="C358" s="82">
        <v>47472</v>
      </c>
      <c r="D358" s="86"/>
      <c r="E358" s="81" t="s">
        <v>22</v>
      </c>
      <c r="I358" s="85">
        <v>1</v>
      </c>
    </row>
    <row r="359" spans="2:18" x14ac:dyDescent="0.2">
      <c r="B359" s="81" t="s">
        <v>23</v>
      </c>
      <c r="C359" s="82">
        <v>47473</v>
      </c>
      <c r="D359" s="86"/>
      <c r="E359" s="81" t="s">
        <v>24</v>
      </c>
      <c r="J359" s="85">
        <v>1</v>
      </c>
    </row>
    <row r="360" spans="2:18" x14ac:dyDescent="0.2">
      <c r="B360" s="81" t="s">
        <v>25</v>
      </c>
      <c r="C360" s="82">
        <v>47474</v>
      </c>
      <c r="D360" s="86"/>
      <c r="E360" s="81" t="s">
        <v>25</v>
      </c>
      <c r="P360" s="85">
        <v>1</v>
      </c>
    </row>
    <row r="361" spans="2:18" x14ac:dyDescent="0.2">
      <c r="B361" s="81" t="s">
        <v>26</v>
      </c>
      <c r="C361" s="82">
        <v>47475</v>
      </c>
      <c r="D361" s="86"/>
      <c r="E361" s="81" t="s">
        <v>26</v>
      </c>
      <c r="Q361" s="85">
        <v>1</v>
      </c>
    </row>
    <row r="362" spans="2:18" x14ac:dyDescent="0.2">
      <c r="B362" s="81" t="s">
        <v>14</v>
      </c>
      <c r="C362" s="82">
        <v>47476</v>
      </c>
      <c r="D362" s="83" t="s">
        <v>48</v>
      </c>
      <c r="E362" s="81" t="s">
        <v>25</v>
      </c>
      <c r="P362" s="85">
        <v>1</v>
      </c>
    </row>
    <row r="363" spans="2:18" x14ac:dyDescent="0.2">
      <c r="B363" s="81" t="s">
        <v>17</v>
      </c>
      <c r="C363" s="82">
        <v>47477</v>
      </c>
      <c r="D363" s="83" t="s">
        <v>49</v>
      </c>
      <c r="E363" s="84" t="s">
        <v>16</v>
      </c>
      <c r="R363" s="85">
        <v>1</v>
      </c>
    </row>
    <row r="364" spans="2:18" x14ac:dyDescent="0.2">
      <c r="B364" s="81" t="s">
        <v>19</v>
      </c>
      <c r="C364" s="82">
        <v>47478</v>
      </c>
      <c r="D364" s="83" t="s">
        <v>50</v>
      </c>
      <c r="E364" s="84" t="s">
        <v>16</v>
      </c>
      <c r="R364" s="85">
        <v>1</v>
      </c>
    </row>
    <row r="365" spans="2:18" x14ac:dyDescent="0.2">
      <c r="B365" s="81" t="s">
        <v>21</v>
      </c>
      <c r="C365" s="82">
        <v>47479</v>
      </c>
      <c r="D365" s="86"/>
      <c r="E365" s="81" t="s">
        <v>32</v>
      </c>
      <c r="N365" s="85">
        <v>1</v>
      </c>
    </row>
    <row r="366" spans="2:18" x14ac:dyDescent="0.2">
      <c r="B366" s="81" t="s">
        <v>23</v>
      </c>
      <c r="C366" s="82">
        <v>47480</v>
      </c>
      <c r="D366" s="86"/>
      <c r="E366" s="81" t="s">
        <v>33</v>
      </c>
      <c r="O366" s="85">
        <v>1</v>
      </c>
    </row>
    <row r="367" spans="2:18" x14ac:dyDescent="0.2">
      <c r="B367" s="81" t="s">
        <v>25</v>
      </c>
      <c r="C367" s="82">
        <v>47481</v>
      </c>
      <c r="D367" s="86"/>
      <c r="E367" s="81" t="s">
        <v>25</v>
      </c>
      <c r="P367" s="85">
        <v>1</v>
      </c>
    </row>
    <row r="368" spans="2:18" x14ac:dyDescent="0.2">
      <c r="B368" s="81" t="s">
        <v>26</v>
      </c>
      <c r="C368" s="82">
        <v>47482</v>
      </c>
      <c r="D368" s="86"/>
      <c r="E368" s="81" t="s">
        <v>26</v>
      </c>
      <c r="Q368" s="85">
        <v>1</v>
      </c>
    </row>
    <row r="369" spans="2:19" x14ac:dyDescent="0.2">
      <c r="B369" s="81" t="s">
        <v>14</v>
      </c>
      <c r="C369" s="82">
        <v>47483</v>
      </c>
      <c r="D369" s="83" t="s">
        <v>51</v>
      </c>
      <c r="E369" s="81" t="s">
        <v>25</v>
      </c>
      <c r="P369" s="85">
        <v>1</v>
      </c>
    </row>
    <row r="370" spans="2:19" x14ac:dyDescent="0.2">
      <c r="C370" s="82"/>
      <c r="D370" s="86"/>
    </row>
    <row r="371" spans="2:19" x14ac:dyDescent="0.2">
      <c r="B371" s="88" t="s">
        <v>52</v>
      </c>
      <c r="F371" s="89">
        <f t="shared" ref="F371:R371" si="0">SUM(F5:F370)</f>
        <v>37</v>
      </c>
      <c r="G371" s="89">
        <f t="shared" si="0"/>
        <v>38</v>
      </c>
      <c r="H371" s="89">
        <f t="shared" si="0"/>
        <v>39</v>
      </c>
      <c r="I371" s="89">
        <f t="shared" si="0"/>
        <v>38</v>
      </c>
      <c r="J371" s="89">
        <f t="shared" si="0"/>
        <v>38</v>
      </c>
      <c r="K371" s="89">
        <f t="shared" si="0"/>
        <v>11</v>
      </c>
      <c r="L371" s="89">
        <f t="shared" si="0"/>
        <v>12</v>
      </c>
      <c r="M371" s="89">
        <f t="shared" si="0"/>
        <v>12</v>
      </c>
      <c r="N371" s="89">
        <f t="shared" si="0"/>
        <v>11</v>
      </c>
      <c r="O371" s="89">
        <f t="shared" si="0"/>
        <v>13</v>
      </c>
      <c r="P371" s="89">
        <f t="shared" si="0"/>
        <v>54</v>
      </c>
      <c r="Q371" s="89">
        <f t="shared" si="0"/>
        <v>50</v>
      </c>
      <c r="R371" s="89">
        <f t="shared" si="0"/>
        <v>12</v>
      </c>
      <c r="S371" s="90">
        <f>SUM(F371:R371)</f>
        <v>365</v>
      </c>
    </row>
    <row r="372" spans="2:19" x14ac:dyDescent="0.2">
      <c r="F372" s="120">
        <f>F371+G371+H371+I371+J371</f>
        <v>190</v>
      </c>
      <c r="G372" s="121"/>
      <c r="H372" s="121"/>
      <c r="I372" s="121"/>
      <c r="J372" s="122"/>
    </row>
  </sheetData>
  <mergeCells count="3">
    <mergeCell ref="F3:J3"/>
    <mergeCell ref="K3:O3"/>
    <mergeCell ref="F372:J37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20B4-664D-4500-8B58-15471889894C}">
  <sheetPr>
    <tabColor rgb="FFFFFF00"/>
  </sheetPr>
  <dimension ref="A1:AS526"/>
  <sheetViews>
    <sheetView showGridLines="0" tabSelected="1" zoomScale="106" zoomScaleNormal="175" workbookViewId="0"/>
  </sheetViews>
  <sheetFormatPr baseColWidth="10" defaultColWidth="11.44140625" defaultRowHeight="12" customHeight="1" x14ac:dyDescent="0.3"/>
  <cols>
    <col min="1" max="1" width="18.109375" style="2" customWidth="1"/>
    <col min="2" max="2" width="35" style="2" customWidth="1"/>
    <col min="3" max="4" width="15.6640625" style="2" customWidth="1"/>
    <col min="5" max="5" width="0.88671875" style="2" customWidth="1"/>
    <col min="6" max="7" width="15.6640625" style="2" customWidth="1"/>
    <col min="8" max="8" width="9.109375" style="2"/>
    <col min="9" max="9" width="20.6640625" style="2" bestFit="1" customWidth="1"/>
    <col min="10" max="10" width="11.6640625" style="2" bestFit="1" customWidth="1"/>
    <col min="11" max="11" width="12.33203125" style="2" bestFit="1" customWidth="1"/>
    <col min="12" max="13" width="13.44140625" style="2" bestFit="1" customWidth="1"/>
    <col min="14" max="14" width="12.44140625" style="2" bestFit="1" customWidth="1"/>
    <col min="15" max="16384" width="11.44140625" style="2"/>
  </cols>
  <sheetData>
    <row r="1" spans="1:45" ht="24" customHeight="1" x14ac:dyDescent="0.35">
      <c r="A1" s="1" t="s">
        <v>53</v>
      </c>
      <c r="G1" s="3" t="s">
        <v>54</v>
      </c>
      <c r="M1" s="100"/>
      <c r="N1" s="100"/>
    </row>
    <row r="2" spans="1:45" ht="28.8" x14ac:dyDescent="0.3">
      <c r="A2" s="63" t="s">
        <v>141</v>
      </c>
      <c r="F2" s="64" t="s">
        <v>55</v>
      </c>
      <c r="G2" s="65"/>
      <c r="I2" s="14"/>
      <c r="L2" s="37"/>
      <c r="M2" s="37"/>
      <c r="T2" s="66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</row>
    <row r="3" spans="1:45" ht="12.75" customHeight="1" x14ac:dyDescent="0.3">
      <c r="A3" s="110" t="s">
        <v>56</v>
      </c>
      <c r="B3" s="111"/>
      <c r="C3" s="112"/>
      <c r="D3" s="13"/>
      <c r="F3" s="28"/>
      <c r="G3" s="57"/>
      <c r="I3" s="14"/>
      <c r="L3" s="37"/>
      <c r="M3" s="37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</row>
    <row r="4" spans="1:45" ht="12" customHeight="1" x14ac:dyDescent="0.3">
      <c r="A4" s="113" t="s">
        <v>57</v>
      </c>
      <c r="B4" s="114"/>
      <c r="C4" s="4">
        <f>'Dager i 2029'!F371</f>
        <v>37</v>
      </c>
      <c r="F4" s="13"/>
      <c r="I4" s="14"/>
      <c r="L4" s="37"/>
      <c r="M4" s="37"/>
      <c r="N4" s="33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</row>
    <row r="5" spans="1:45" ht="12" customHeight="1" x14ac:dyDescent="0.3">
      <c r="A5" s="113" t="s">
        <v>58</v>
      </c>
      <c r="B5" s="114"/>
      <c r="C5" s="4">
        <f>'Dager i 2029'!G371</f>
        <v>38</v>
      </c>
      <c r="I5" s="14"/>
      <c r="L5" s="37"/>
      <c r="M5" s="37"/>
      <c r="N5" s="36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45" ht="12" customHeight="1" x14ac:dyDescent="0.3">
      <c r="A6" s="31" t="s">
        <v>59</v>
      </c>
      <c r="B6" s="32"/>
      <c r="C6" s="56">
        <f>'Dager i 2029'!H371</f>
        <v>39</v>
      </c>
      <c r="F6" s="13"/>
      <c r="I6" s="14"/>
      <c r="L6" s="37"/>
      <c r="M6" s="37"/>
      <c r="N6" s="3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45" ht="12" customHeight="1" x14ac:dyDescent="0.3">
      <c r="A7" s="113" t="s">
        <v>60</v>
      </c>
      <c r="B7" s="114"/>
      <c r="C7" s="56">
        <f>'Dager i 2029'!I371</f>
        <v>38</v>
      </c>
      <c r="F7" s="13"/>
      <c r="I7" s="14"/>
      <c r="L7" s="37"/>
      <c r="M7" s="35"/>
      <c r="N7" s="36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</row>
    <row r="8" spans="1:45" ht="12" customHeight="1" x14ac:dyDescent="0.3">
      <c r="A8" s="113" t="s">
        <v>61</v>
      </c>
      <c r="B8" s="114"/>
      <c r="C8" s="56">
        <f>'Dager i 2029'!J371</f>
        <v>38</v>
      </c>
      <c r="I8" s="14"/>
      <c r="L8" s="37"/>
      <c r="M8" s="35"/>
      <c r="N8" s="36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</row>
    <row r="9" spans="1:45" ht="12" customHeight="1" x14ac:dyDescent="0.3">
      <c r="A9" s="113" t="s">
        <v>62</v>
      </c>
      <c r="B9" s="114"/>
      <c r="C9" s="56">
        <f>'Dager i 2029'!K371</f>
        <v>11</v>
      </c>
      <c r="I9" s="14"/>
      <c r="L9" s="37"/>
      <c r="M9" s="35"/>
      <c r="N9" s="36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</row>
    <row r="10" spans="1:45" ht="12" customHeight="1" x14ac:dyDescent="0.3">
      <c r="A10" s="31" t="s">
        <v>63</v>
      </c>
      <c r="B10" s="32"/>
      <c r="C10" s="56">
        <f>'Dager i 2029'!L371</f>
        <v>12</v>
      </c>
      <c r="I10" s="14"/>
      <c r="L10" s="37"/>
      <c r="M10" s="35"/>
      <c r="N10" s="36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</row>
    <row r="11" spans="1:45" ht="12" customHeight="1" x14ac:dyDescent="0.3">
      <c r="A11" s="31" t="s">
        <v>64</v>
      </c>
      <c r="B11" s="32"/>
      <c r="C11" s="56">
        <f>'Dager i 2029'!M371</f>
        <v>12</v>
      </c>
      <c r="I11" s="14"/>
      <c r="L11" s="37"/>
      <c r="M11" s="35"/>
      <c r="N11" s="36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</row>
    <row r="12" spans="1:45" ht="12" customHeight="1" x14ac:dyDescent="0.3">
      <c r="A12" s="31" t="s">
        <v>65</v>
      </c>
      <c r="B12" s="32"/>
      <c r="C12" s="56">
        <f>'Dager i 2029'!N371</f>
        <v>11</v>
      </c>
      <c r="I12" s="14"/>
      <c r="L12" s="37"/>
      <c r="M12" s="35"/>
      <c r="N12" s="36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</row>
    <row r="13" spans="1:45" ht="12" customHeight="1" x14ac:dyDescent="0.3">
      <c r="A13" s="113" t="s">
        <v>66</v>
      </c>
      <c r="B13" s="114"/>
      <c r="C13" s="56">
        <f>'Dager i 2029'!O371</f>
        <v>13</v>
      </c>
      <c r="I13" s="14"/>
      <c r="L13" s="37"/>
      <c r="M13" s="35"/>
      <c r="N13" s="36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</row>
    <row r="14" spans="1:45" ht="12" customHeight="1" x14ac:dyDescent="0.3">
      <c r="A14" s="113" t="s">
        <v>25</v>
      </c>
      <c r="B14" s="114"/>
      <c r="C14" s="4">
        <f>'Dager i 2029'!P371</f>
        <v>54</v>
      </c>
      <c r="I14" s="14"/>
      <c r="J14" s="34"/>
      <c r="K14" s="34"/>
      <c r="L14" s="9"/>
      <c r="M14" s="35"/>
      <c r="N14" s="36"/>
    </row>
    <row r="15" spans="1:45" ht="12" customHeight="1" x14ac:dyDescent="0.3">
      <c r="A15" s="113" t="s">
        <v>26</v>
      </c>
      <c r="B15" s="114"/>
      <c r="C15" s="4">
        <f>'Dager i 2029'!Q371</f>
        <v>50</v>
      </c>
      <c r="I15" s="14"/>
      <c r="J15" s="34"/>
      <c r="K15" s="34"/>
      <c r="L15" s="9"/>
      <c r="M15" s="35"/>
      <c r="N15" s="36"/>
    </row>
    <row r="16" spans="1:45" ht="12" customHeight="1" x14ac:dyDescent="0.3">
      <c r="A16" s="113" t="s">
        <v>67</v>
      </c>
      <c r="B16" s="114"/>
      <c r="C16" s="56">
        <f>'Dager i 2029'!R371</f>
        <v>12</v>
      </c>
      <c r="I16" s="14"/>
      <c r="L16" s="37"/>
      <c r="M16" s="35"/>
      <c r="N16" s="3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</row>
    <row r="17" spans="1:14" ht="12" customHeight="1" x14ac:dyDescent="0.3">
      <c r="A17" s="115" t="s">
        <v>68</v>
      </c>
      <c r="B17" s="116"/>
      <c r="C17" s="5">
        <f>SUM(C4:C16)</f>
        <v>365</v>
      </c>
      <c r="I17" s="14"/>
      <c r="J17" s="34"/>
      <c r="K17" s="34"/>
      <c r="L17" s="9"/>
      <c r="M17" s="35"/>
      <c r="N17" s="36"/>
    </row>
    <row r="19" spans="1:14" s="1" customFormat="1" ht="18" x14ac:dyDescent="0.35">
      <c r="A19" s="93" t="s">
        <v>69</v>
      </c>
      <c r="I19" s="67"/>
      <c r="J19" s="68"/>
      <c r="K19" s="69"/>
      <c r="L19" s="3"/>
      <c r="M19" s="70"/>
      <c r="N19" s="71"/>
    </row>
    <row r="20" spans="1:14" s="1" customFormat="1" ht="18" x14ac:dyDescent="0.35">
      <c r="I20" s="67"/>
      <c r="J20" s="68"/>
      <c r="K20" s="69"/>
      <c r="L20" s="3"/>
      <c r="M20" s="70"/>
      <c r="N20" s="71"/>
    </row>
    <row r="21" spans="1:14" ht="12" customHeight="1" x14ac:dyDescent="0.3">
      <c r="A21" s="16" t="s">
        <v>70</v>
      </c>
      <c r="B21" s="6" t="s">
        <v>71</v>
      </c>
      <c r="C21" s="7"/>
      <c r="D21" s="7"/>
      <c r="E21" s="7"/>
      <c r="F21" s="29"/>
      <c r="G21" s="29"/>
    </row>
    <row r="22" spans="1:14" ht="12" customHeight="1" x14ac:dyDescent="0.3">
      <c r="A22" s="17" t="s">
        <v>72</v>
      </c>
      <c r="B22" s="2" t="s">
        <v>73</v>
      </c>
      <c r="C22" s="107" t="s">
        <v>74</v>
      </c>
      <c r="D22" s="108"/>
      <c r="F22" s="107" t="s">
        <v>75</v>
      </c>
      <c r="G22" s="108"/>
    </row>
    <row r="23" spans="1:14" ht="12" customHeight="1" x14ac:dyDescent="0.3">
      <c r="A23" s="17"/>
      <c r="C23" s="8" t="s">
        <v>76</v>
      </c>
      <c r="D23" s="8" t="s">
        <v>77</v>
      </c>
      <c r="F23" s="8" t="s">
        <v>78</v>
      </c>
      <c r="G23" s="8" t="s">
        <v>79</v>
      </c>
    </row>
    <row r="24" spans="1:14" ht="12" customHeight="1" x14ac:dyDescent="0.3">
      <c r="A24" s="17"/>
      <c r="B24" s="14" t="s">
        <v>57</v>
      </c>
      <c r="C24" s="20">
        <v>1332.193</v>
      </c>
      <c r="D24" s="21">
        <f>C24*C$4</f>
        <v>49291.140999999996</v>
      </c>
      <c r="E24" s="9"/>
      <c r="F24" s="22">
        <v>30.8</v>
      </c>
      <c r="G24" s="26">
        <f>F24*C$4</f>
        <v>1139.6000000000001</v>
      </c>
    </row>
    <row r="25" spans="1:14" ht="12" customHeight="1" x14ac:dyDescent="0.3">
      <c r="A25" s="17"/>
      <c r="B25" s="14" t="s">
        <v>58</v>
      </c>
      <c r="C25" s="20">
        <v>1332.193</v>
      </c>
      <c r="D25" s="21">
        <f>C25*C$5</f>
        <v>50623.334000000003</v>
      </c>
      <c r="E25" s="9"/>
      <c r="F25" s="22">
        <v>30.8</v>
      </c>
      <c r="G25" s="26">
        <f>F25*C$5</f>
        <v>1170.4000000000001</v>
      </c>
    </row>
    <row r="26" spans="1:14" ht="12" customHeight="1" x14ac:dyDescent="0.3">
      <c r="A26" s="17"/>
      <c r="B26" s="14" t="s">
        <v>59</v>
      </c>
      <c r="C26" s="20">
        <v>1333.604</v>
      </c>
      <c r="D26" s="21">
        <f>C26*C$6</f>
        <v>52010.556000000004</v>
      </c>
      <c r="E26" s="9"/>
      <c r="F26" s="22">
        <v>30.87</v>
      </c>
      <c r="G26" s="26">
        <f>F26*C$6</f>
        <v>1203.93</v>
      </c>
    </row>
    <row r="27" spans="1:14" ht="12" customHeight="1" x14ac:dyDescent="0.3">
      <c r="A27" s="17"/>
      <c r="B27" s="14" t="s">
        <v>80</v>
      </c>
      <c r="C27" s="20">
        <v>1332.193</v>
      </c>
      <c r="D27" s="21">
        <f>C27*C$7</f>
        <v>50623.334000000003</v>
      </c>
      <c r="E27" s="9"/>
      <c r="F27" s="22">
        <v>30.8</v>
      </c>
      <c r="G27" s="26">
        <f>F27*C$7</f>
        <v>1170.4000000000001</v>
      </c>
    </row>
    <row r="28" spans="1:14" ht="12" customHeight="1" x14ac:dyDescent="0.3">
      <c r="A28" s="17"/>
      <c r="B28" s="14" t="s">
        <v>61</v>
      </c>
      <c r="C28" s="20">
        <v>1332.193</v>
      </c>
      <c r="D28" s="21">
        <f>C28*C$8</f>
        <v>50623.334000000003</v>
      </c>
      <c r="E28" s="9"/>
      <c r="F28" s="22">
        <v>30.8</v>
      </c>
      <c r="G28" s="26">
        <f>F28*C$8</f>
        <v>1170.4000000000001</v>
      </c>
    </row>
    <row r="29" spans="1:14" ht="12" customHeight="1" x14ac:dyDescent="0.3">
      <c r="A29" s="17"/>
      <c r="B29" s="14" t="s">
        <v>62</v>
      </c>
      <c r="C29" s="20">
        <v>1154.9010000000001</v>
      </c>
      <c r="D29" s="21">
        <f>C29*C$9</f>
        <v>12703.911</v>
      </c>
      <c r="E29" s="9"/>
      <c r="F29" s="22">
        <v>27</v>
      </c>
      <c r="G29" s="26">
        <f>F29*C$9</f>
        <v>297</v>
      </c>
    </row>
    <row r="30" spans="1:14" ht="12" customHeight="1" x14ac:dyDescent="0.3">
      <c r="A30" s="17"/>
      <c r="B30" s="14" t="s">
        <v>63</v>
      </c>
      <c r="C30" s="20">
        <v>1154.9010000000001</v>
      </c>
      <c r="D30" s="21">
        <f>C30*C$10</f>
        <v>13858.812000000002</v>
      </c>
      <c r="E30" s="9"/>
      <c r="F30" s="22">
        <v>27</v>
      </c>
      <c r="G30" s="26">
        <f>F30*C$10</f>
        <v>324</v>
      </c>
    </row>
    <row r="31" spans="1:14" ht="12" customHeight="1" x14ac:dyDescent="0.3">
      <c r="A31" s="17"/>
      <c r="B31" s="14" t="s">
        <v>64</v>
      </c>
      <c r="C31" s="20">
        <v>1154.9010000000001</v>
      </c>
      <c r="D31" s="21">
        <f>C31*C$11</f>
        <v>13858.812000000002</v>
      </c>
      <c r="E31" s="9"/>
      <c r="F31" s="22">
        <v>27</v>
      </c>
      <c r="G31" s="26">
        <f>F31*C$11</f>
        <v>324</v>
      </c>
    </row>
    <row r="32" spans="1:14" ht="12" customHeight="1" x14ac:dyDescent="0.3">
      <c r="A32" s="17"/>
      <c r="B32" s="14" t="s">
        <v>65</v>
      </c>
      <c r="C32" s="20">
        <v>1154.9010000000001</v>
      </c>
      <c r="D32" s="21">
        <f>C32*C$12</f>
        <v>12703.911</v>
      </c>
      <c r="E32" s="9"/>
      <c r="F32" s="22">
        <v>27</v>
      </c>
      <c r="G32" s="26">
        <f>F32*C$12</f>
        <v>297</v>
      </c>
    </row>
    <row r="33" spans="1:13" ht="12" customHeight="1" x14ac:dyDescent="0.3">
      <c r="A33" s="17"/>
      <c r="B33" s="14" t="s">
        <v>66</v>
      </c>
      <c r="C33" s="20">
        <v>1154.9010000000001</v>
      </c>
      <c r="D33" s="21">
        <f>C33*C$13</f>
        <v>15013.713000000002</v>
      </c>
      <c r="E33" s="9"/>
      <c r="F33" s="22">
        <v>27</v>
      </c>
      <c r="G33" s="26">
        <f>F33*C$13</f>
        <v>351</v>
      </c>
    </row>
    <row r="34" spans="1:13" ht="12" customHeight="1" x14ac:dyDescent="0.3">
      <c r="A34" s="17"/>
      <c r="B34" s="14" t="s">
        <v>25</v>
      </c>
      <c r="C34" s="20">
        <v>352.036</v>
      </c>
      <c r="D34" s="21">
        <f>C34*C$14</f>
        <v>19009.944</v>
      </c>
      <c r="E34" s="9"/>
      <c r="F34" s="22">
        <v>8.17</v>
      </c>
      <c r="G34" s="26">
        <f>F34*C$14</f>
        <v>441.18</v>
      </c>
    </row>
    <row r="35" spans="1:13" ht="13.8" x14ac:dyDescent="0.3">
      <c r="A35" s="17"/>
      <c r="B35" s="14" t="s">
        <v>26</v>
      </c>
      <c r="C35" s="39"/>
      <c r="D35" s="21">
        <f>C35*C$15</f>
        <v>0</v>
      </c>
      <c r="E35" s="9"/>
      <c r="F35" s="40"/>
      <c r="G35" s="26">
        <f>F35*C$15</f>
        <v>0</v>
      </c>
    </row>
    <row r="36" spans="1:13" ht="12" customHeight="1" x14ac:dyDescent="0.3">
      <c r="A36" s="17"/>
      <c r="B36" s="14" t="s">
        <v>67</v>
      </c>
      <c r="C36" s="39"/>
      <c r="D36" s="21">
        <f>C36*C$16</f>
        <v>0</v>
      </c>
      <c r="E36" s="9"/>
      <c r="F36" s="40"/>
      <c r="G36" s="26">
        <f>F36*C$16</f>
        <v>0</v>
      </c>
    </row>
    <row r="37" spans="1:13" ht="12" customHeight="1" x14ac:dyDescent="0.3">
      <c r="A37" s="17"/>
      <c r="B37" s="15" t="s">
        <v>81</v>
      </c>
      <c r="C37" s="23"/>
      <c r="D37" s="24">
        <f>SUM(D24:D36)</f>
        <v>340320.80200000003</v>
      </c>
      <c r="E37" s="9"/>
      <c r="F37" s="25"/>
      <c r="G37" s="27">
        <f>SUM(G24:G36)</f>
        <v>7888.91</v>
      </c>
      <c r="I37" s="10"/>
    </row>
    <row r="38" spans="1:13" ht="16.5" customHeight="1" x14ac:dyDescent="0.3">
      <c r="A38" s="18" t="s">
        <v>82</v>
      </c>
      <c r="B38" s="101" t="s">
        <v>144</v>
      </c>
      <c r="C38" s="101"/>
      <c r="D38" s="101"/>
      <c r="E38" s="101"/>
      <c r="F38" s="101"/>
      <c r="G38" s="101"/>
      <c r="I38" s="2" t="s">
        <v>72</v>
      </c>
    </row>
    <row r="39" spans="1:13" ht="16.5" customHeight="1" x14ac:dyDescent="0.3">
      <c r="A39" s="18" t="s">
        <v>83</v>
      </c>
      <c r="B39" s="102" t="s">
        <v>84</v>
      </c>
      <c r="C39" s="103"/>
      <c r="D39" s="103"/>
      <c r="E39" s="103"/>
      <c r="F39" s="103"/>
      <c r="G39" s="103"/>
    </row>
    <row r="40" spans="1:13" ht="29.4" customHeight="1" x14ac:dyDescent="0.3">
      <c r="A40" s="30" t="s">
        <v>85</v>
      </c>
      <c r="B40" s="101" t="s">
        <v>86</v>
      </c>
      <c r="C40" s="101"/>
      <c r="D40" s="101"/>
      <c r="E40" s="101"/>
      <c r="F40" s="101"/>
      <c r="G40" s="101"/>
    </row>
    <row r="41" spans="1:13" ht="27.6" x14ac:dyDescent="0.3">
      <c r="A41" s="30" t="s">
        <v>87</v>
      </c>
      <c r="B41" s="104"/>
      <c r="C41" s="105"/>
      <c r="D41" s="105"/>
      <c r="E41" s="105"/>
      <c r="F41" s="105"/>
      <c r="G41" s="105"/>
    </row>
    <row r="42" spans="1:13" ht="15.6" x14ac:dyDescent="0.3">
      <c r="A42" s="19" t="s">
        <v>88</v>
      </c>
      <c r="B42" s="102"/>
      <c r="C42" s="103"/>
      <c r="D42" s="103"/>
      <c r="E42" s="103"/>
      <c r="F42" s="103"/>
      <c r="G42" s="103"/>
      <c r="M42" s="99"/>
    </row>
    <row r="44" spans="1:13" ht="12" customHeight="1" x14ac:dyDescent="0.3">
      <c r="A44" s="16" t="s">
        <v>70</v>
      </c>
      <c r="B44" s="6" t="s">
        <v>89</v>
      </c>
      <c r="C44" s="7"/>
      <c r="D44" s="7"/>
      <c r="E44" s="7"/>
      <c r="F44" s="29"/>
      <c r="G44" s="29"/>
    </row>
    <row r="45" spans="1:13" ht="12" customHeight="1" x14ac:dyDescent="0.3">
      <c r="A45" s="17" t="s">
        <v>72</v>
      </c>
      <c r="B45" s="2" t="s">
        <v>90</v>
      </c>
      <c r="C45" s="107" t="s">
        <v>74</v>
      </c>
      <c r="D45" s="108"/>
      <c r="F45" s="107" t="s">
        <v>75</v>
      </c>
      <c r="G45" s="108"/>
    </row>
    <row r="46" spans="1:13" ht="12" customHeight="1" x14ac:dyDescent="0.3">
      <c r="A46" s="17"/>
      <c r="C46" s="8" t="s">
        <v>76</v>
      </c>
      <c r="D46" s="8" t="s">
        <v>77</v>
      </c>
      <c r="F46" s="8" t="s">
        <v>78</v>
      </c>
      <c r="G46" s="8" t="s">
        <v>79</v>
      </c>
    </row>
    <row r="47" spans="1:13" ht="12" customHeight="1" x14ac:dyDescent="0.3">
      <c r="A47" s="17"/>
      <c r="B47" s="14" t="s">
        <v>57</v>
      </c>
      <c r="C47" s="20">
        <v>169.94200000000001</v>
      </c>
      <c r="D47" s="21">
        <f>C47*C$4</f>
        <v>6287.8540000000003</v>
      </c>
      <c r="E47" s="9"/>
      <c r="F47" s="22">
        <v>5.32</v>
      </c>
      <c r="G47" s="26">
        <f>F47*C$4</f>
        <v>196.84</v>
      </c>
    </row>
    <row r="48" spans="1:13" ht="12" customHeight="1" x14ac:dyDescent="0.3">
      <c r="A48" s="17"/>
      <c r="B48" s="14" t="s">
        <v>58</v>
      </c>
      <c r="C48" s="20">
        <v>181.89699999999999</v>
      </c>
      <c r="D48" s="21">
        <f>C48*C$5</f>
        <v>6912.0859999999993</v>
      </c>
      <c r="E48" s="9"/>
      <c r="F48" s="22">
        <v>5.72</v>
      </c>
      <c r="G48" s="26">
        <f>F48*C$5</f>
        <v>217.35999999999999</v>
      </c>
    </row>
    <row r="49" spans="1:9" ht="12.75" customHeight="1" x14ac:dyDescent="0.3">
      <c r="A49" s="17"/>
      <c r="B49" s="14" t="s">
        <v>59</v>
      </c>
      <c r="C49" s="20">
        <v>201.767</v>
      </c>
      <c r="D49" s="21">
        <f>C49*C$6</f>
        <v>7868.9129999999996</v>
      </c>
      <c r="E49" s="9"/>
      <c r="F49" s="22">
        <v>6.3</v>
      </c>
      <c r="G49" s="26">
        <f>F49*C$6</f>
        <v>245.7</v>
      </c>
    </row>
    <row r="50" spans="1:9" ht="12.75" customHeight="1" x14ac:dyDescent="0.3">
      <c r="A50" s="17"/>
      <c r="B50" s="14" t="s">
        <v>80</v>
      </c>
      <c r="C50" s="20">
        <v>181.89699999999999</v>
      </c>
      <c r="D50" s="21">
        <f>C50*C$7</f>
        <v>6912.0859999999993</v>
      </c>
      <c r="E50" s="9"/>
      <c r="F50" s="22">
        <v>5.72</v>
      </c>
      <c r="G50" s="26">
        <f>F50*C$7</f>
        <v>217.35999999999999</v>
      </c>
    </row>
    <row r="51" spans="1:9" ht="12.75" customHeight="1" x14ac:dyDescent="0.3">
      <c r="A51" s="17"/>
      <c r="B51" s="14" t="s">
        <v>61</v>
      </c>
      <c r="C51" s="20">
        <v>169.94200000000001</v>
      </c>
      <c r="D51" s="21">
        <f>C51*C$8</f>
        <v>6457.7960000000003</v>
      </c>
      <c r="E51" s="9"/>
      <c r="F51" s="22">
        <v>5.32</v>
      </c>
      <c r="G51" s="26">
        <f>F51*C$8</f>
        <v>202.16000000000003</v>
      </c>
    </row>
    <row r="52" spans="1:9" ht="12" customHeight="1" x14ac:dyDescent="0.3">
      <c r="A52" s="17"/>
      <c r="B52" s="14" t="s">
        <v>62</v>
      </c>
      <c r="C52" s="91"/>
      <c r="D52" s="21">
        <f>C52*C$9</f>
        <v>0</v>
      </c>
      <c r="E52" s="9"/>
      <c r="F52" s="92"/>
      <c r="G52" s="26">
        <f>F52*C$9</f>
        <v>0</v>
      </c>
    </row>
    <row r="53" spans="1:9" ht="12" customHeight="1" x14ac:dyDescent="0.3">
      <c r="A53" s="17"/>
      <c r="B53" s="14" t="s">
        <v>63</v>
      </c>
      <c r="C53" s="91"/>
      <c r="D53" s="21">
        <f>C53*C$10</f>
        <v>0</v>
      </c>
      <c r="E53" s="9"/>
      <c r="F53" s="92"/>
      <c r="G53" s="26">
        <f>F53*C$10</f>
        <v>0</v>
      </c>
    </row>
    <row r="54" spans="1:9" ht="12" customHeight="1" x14ac:dyDescent="0.3">
      <c r="A54" s="17"/>
      <c r="B54" s="14" t="s">
        <v>64</v>
      </c>
      <c r="C54" s="91"/>
      <c r="D54" s="21">
        <f>C54*C$11</f>
        <v>0</v>
      </c>
      <c r="E54" s="9"/>
      <c r="F54" s="92"/>
      <c r="G54" s="26">
        <f>F54*C$11</f>
        <v>0</v>
      </c>
    </row>
    <row r="55" spans="1:9" ht="12" customHeight="1" x14ac:dyDescent="0.3">
      <c r="A55" s="17"/>
      <c r="B55" s="14" t="s">
        <v>65</v>
      </c>
      <c r="C55" s="91"/>
      <c r="D55" s="21">
        <f>C55*C$12</f>
        <v>0</v>
      </c>
      <c r="E55" s="9"/>
      <c r="F55" s="92"/>
      <c r="G55" s="26">
        <f>F55*C$12</f>
        <v>0</v>
      </c>
    </row>
    <row r="56" spans="1:9" ht="12" customHeight="1" x14ac:dyDescent="0.3">
      <c r="A56" s="17"/>
      <c r="B56" s="14" t="s">
        <v>66</v>
      </c>
      <c r="C56" s="91"/>
      <c r="D56" s="21">
        <f>C56*C$13</f>
        <v>0</v>
      </c>
      <c r="E56" s="9"/>
      <c r="F56" s="92"/>
      <c r="G56" s="26">
        <f>F56*C$13</f>
        <v>0</v>
      </c>
    </row>
    <row r="57" spans="1:9" ht="12" customHeight="1" x14ac:dyDescent="0.3">
      <c r="A57" s="17"/>
      <c r="B57" s="14" t="s">
        <v>25</v>
      </c>
      <c r="C57" s="91"/>
      <c r="D57" s="21">
        <f>C57*C$14</f>
        <v>0</v>
      </c>
      <c r="E57" s="9"/>
      <c r="F57" s="92"/>
      <c r="G57" s="26">
        <f>F57*C$14</f>
        <v>0</v>
      </c>
    </row>
    <row r="58" spans="1:9" ht="12" customHeight="1" x14ac:dyDescent="0.3">
      <c r="A58" s="17"/>
      <c r="B58" s="14" t="s">
        <v>26</v>
      </c>
      <c r="C58" s="39"/>
      <c r="D58" s="21">
        <f>C58*C$15</f>
        <v>0</v>
      </c>
      <c r="E58" s="9"/>
      <c r="F58" s="40"/>
      <c r="G58" s="26">
        <f>F58*C$15</f>
        <v>0</v>
      </c>
    </row>
    <row r="59" spans="1:9" ht="12" customHeight="1" x14ac:dyDescent="0.3">
      <c r="A59" s="17"/>
      <c r="B59" s="14" t="s">
        <v>67</v>
      </c>
      <c r="C59" s="39"/>
      <c r="D59" s="21">
        <f>C59*C$16</f>
        <v>0</v>
      </c>
      <c r="E59" s="9"/>
      <c r="F59" s="40"/>
      <c r="G59" s="26">
        <f>F59*C$16</f>
        <v>0</v>
      </c>
    </row>
    <row r="60" spans="1:9" ht="12" customHeight="1" x14ac:dyDescent="0.3">
      <c r="A60" s="17"/>
      <c r="B60" s="15" t="s">
        <v>81</v>
      </c>
      <c r="C60" s="23"/>
      <c r="D60" s="24">
        <f>SUM(D47:D59)</f>
        <v>34438.735000000001</v>
      </c>
      <c r="E60" s="9"/>
      <c r="F60" s="25"/>
      <c r="G60" s="27">
        <f>SUM(G47:G59)</f>
        <v>1079.42</v>
      </c>
      <c r="I60" s="10"/>
    </row>
    <row r="61" spans="1:9" ht="16.5" customHeight="1" x14ac:dyDescent="0.3">
      <c r="A61" s="18" t="s">
        <v>82</v>
      </c>
      <c r="B61" s="101" t="s">
        <v>144</v>
      </c>
      <c r="C61" s="101"/>
      <c r="D61" s="101"/>
      <c r="E61" s="101"/>
      <c r="F61" s="101"/>
      <c r="G61" s="101"/>
      <c r="I61" s="2" t="s">
        <v>72</v>
      </c>
    </row>
    <row r="62" spans="1:9" ht="13.8" x14ac:dyDescent="0.3">
      <c r="A62" s="18" t="s">
        <v>83</v>
      </c>
    </row>
    <row r="63" spans="1:9" ht="27.6" x14ac:dyDescent="0.3">
      <c r="A63" s="30" t="s">
        <v>85</v>
      </c>
      <c r="B63" s="101" t="s">
        <v>86</v>
      </c>
      <c r="C63" s="101"/>
      <c r="D63" s="101"/>
      <c r="E63" s="101"/>
      <c r="F63" s="101"/>
      <c r="G63" s="101"/>
    </row>
    <row r="64" spans="1:9" ht="27.6" x14ac:dyDescent="0.3">
      <c r="A64" s="30" t="s">
        <v>87</v>
      </c>
      <c r="B64" s="104"/>
      <c r="C64" s="105"/>
      <c r="D64" s="105"/>
      <c r="E64" s="105"/>
      <c r="F64" s="105"/>
      <c r="G64" s="105"/>
    </row>
    <row r="65" spans="1:11" ht="12.9" customHeight="1" x14ac:dyDescent="0.3">
      <c r="A65" s="19" t="s">
        <v>88</v>
      </c>
      <c r="B65" s="102" t="s">
        <v>91</v>
      </c>
      <c r="C65" s="103"/>
      <c r="D65" s="103"/>
      <c r="E65" s="103"/>
      <c r="F65" s="103"/>
      <c r="G65" s="103"/>
    </row>
    <row r="67" spans="1:11" ht="15.6" x14ac:dyDescent="0.3">
      <c r="A67" s="16" t="s">
        <v>70</v>
      </c>
      <c r="B67" s="6" t="s">
        <v>92</v>
      </c>
      <c r="C67" s="7"/>
      <c r="D67" s="7"/>
      <c r="E67" s="7"/>
      <c r="F67" s="29"/>
      <c r="G67" s="29"/>
    </row>
    <row r="68" spans="1:11" ht="12" customHeight="1" x14ac:dyDescent="0.3">
      <c r="A68" s="17" t="s">
        <v>72</v>
      </c>
      <c r="B68" s="2" t="s">
        <v>93</v>
      </c>
      <c r="C68" s="107" t="s">
        <v>74</v>
      </c>
      <c r="D68" s="108"/>
      <c r="F68" s="107" t="s">
        <v>75</v>
      </c>
      <c r="G68" s="108"/>
    </row>
    <row r="69" spans="1:11" ht="12" customHeight="1" x14ac:dyDescent="0.3">
      <c r="A69" s="17"/>
      <c r="C69" s="8" t="s">
        <v>76</v>
      </c>
      <c r="D69" s="8" t="s">
        <v>77</v>
      </c>
      <c r="F69" s="8" t="s">
        <v>78</v>
      </c>
      <c r="G69" s="8" t="s">
        <v>79</v>
      </c>
    </row>
    <row r="70" spans="1:11" ht="12" customHeight="1" x14ac:dyDescent="0.3">
      <c r="A70" s="17"/>
      <c r="B70" s="14" t="s">
        <v>57</v>
      </c>
      <c r="C70" s="20">
        <v>112.31</v>
      </c>
      <c r="D70" s="21">
        <f>C70*C$4</f>
        <v>4155.47</v>
      </c>
      <c r="E70" s="9"/>
      <c r="F70" s="22">
        <v>3.57</v>
      </c>
      <c r="G70" s="26">
        <f>F70*C$4</f>
        <v>132.09</v>
      </c>
      <c r="J70" s="37"/>
      <c r="K70" s="35"/>
    </row>
    <row r="71" spans="1:11" ht="12" customHeight="1" x14ac:dyDescent="0.3">
      <c r="A71" s="17"/>
      <c r="B71" s="14" t="s">
        <v>58</v>
      </c>
      <c r="C71" s="20">
        <v>140.857</v>
      </c>
      <c r="D71" s="21">
        <f>C71*C$5</f>
        <v>5352.5659999999998</v>
      </c>
      <c r="E71" s="9"/>
      <c r="F71" s="22">
        <v>4.42</v>
      </c>
      <c r="G71" s="26">
        <f>F71*C$5</f>
        <v>167.96</v>
      </c>
    </row>
    <row r="72" spans="1:11" ht="12" customHeight="1" x14ac:dyDescent="0.3">
      <c r="A72" s="17"/>
      <c r="B72" s="14" t="s">
        <v>59</v>
      </c>
      <c r="C72" s="20">
        <v>140.857</v>
      </c>
      <c r="D72" s="21">
        <f>C72*C$6</f>
        <v>5493.4229999999998</v>
      </c>
      <c r="E72" s="9"/>
      <c r="F72" s="22">
        <v>4.42</v>
      </c>
      <c r="G72" s="26">
        <f>F72*C$6</f>
        <v>172.38</v>
      </c>
    </row>
    <row r="73" spans="1:11" ht="12" customHeight="1" x14ac:dyDescent="0.3">
      <c r="A73" s="17"/>
      <c r="B73" s="14" t="s">
        <v>80</v>
      </c>
      <c r="C73" s="20">
        <v>140.857</v>
      </c>
      <c r="D73" s="21">
        <f>C73*C$7</f>
        <v>5352.5659999999998</v>
      </c>
      <c r="E73" s="9"/>
      <c r="F73" s="22">
        <v>4.42</v>
      </c>
      <c r="G73" s="26">
        <f>F73*C$7</f>
        <v>167.96</v>
      </c>
    </row>
    <row r="74" spans="1:11" ht="12" customHeight="1" x14ac:dyDescent="0.3">
      <c r="A74" s="17"/>
      <c r="B74" s="14" t="s">
        <v>61</v>
      </c>
      <c r="C74" s="20">
        <v>112.31</v>
      </c>
      <c r="D74" s="21">
        <f>C74*C$8</f>
        <v>4267.78</v>
      </c>
      <c r="E74" s="9"/>
      <c r="F74" s="22">
        <v>3.57</v>
      </c>
      <c r="G74" s="26">
        <f>F74*C$8</f>
        <v>135.66</v>
      </c>
    </row>
    <row r="75" spans="1:11" ht="12" customHeight="1" x14ac:dyDescent="0.3">
      <c r="A75" s="17"/>
      <c r="B75" s="14" t="s">
        <v>62</v>
      </c>
      <c r="C75" s="91"/>
      <c r="D75" s="21">
        <f>C75*C$9</f>
        <v>0</v>
      </c>
      <c r="E75" s="9"/>
      <c r="F75" s="92"/>
      <c r="G75" s="26">
        <f>F75*C$9</f>
        <v>0</v>
      </c>
    </row>
    <row r="76" spans="1:11" ht="12" customHeight="1" x14ac:dyDescent="0.3">
      <c r="A76" s="17"/>
      <c r="B76" s="14" t="s">
        <v>63</v>
      </c>
      <c r="C76" s="91"/>
      <c r="D76" s="21">
        <f>C76*C$10</f>
        <v>0</v>
      </c>
      <c r="E76" s="9"/>
      <c r="F76" s="92"/>
      <c r="G76" s="26">
        <f>F76*C$10</f>
        <v>0</v>
      </c>
    </row>
    <row r="77" spans="1:11" ht="12" customHeight="1" x14ac:dyDescent="0.3">
      <c r="A77" s="17"/>
      <c r="B77" s="14" t="s">
        <v>64</v>
      </c>
      <c r="C77" s="91"/>
      <c r="D77" s="21">
        <f>C77*C$11</f>
        <v>0</v>
      </c>
      <c r="E77" s="9"/>
      <c r="F77" s="92"/>
      <c r="G77" s="26">
        <f>F77*C$11</f>
        <v>0</v>
      </c>
    </row>
    <row r="78" spans="1:11" ht="12" customHeight="1" x14ac:dyDescent="0.3">
      <c r="A78" s="17"/>
      <c r="B78" s="14" t="s">
        <v>65</v>
      </c>
      <c r="C78" s="91"/>
      <c r="D78" s="21">
        <f>C78*C$12</f>
        <v>0</v>
      </c>
      <c r="E78" s="9"/>
      <c r="F78" s="92"/>
      <c r="G78" s="26">
        <f>F78*C$12</f>
        <v>0</v>
      </c>
    </row>
    <row r="79" spans="1:11" ht="12" customHeight="1" x14ac:dyDescent="0.3">
      <c r="A79" s="17"/>
      <c r="B79" s="14" t="s">
        <v>66</v>
      </c>
      <c r="C79" s="91"/>
      <c r="D79" s="21">
        <f>C79*C$13</f>
        <v>0</v>
      </c>
      <c r="E79" s="9"/>
      <c r="F79" s="92"/>
      <c r="G79" s="26">
        <f>F79*C$13</f>
        <v>0</v>
      </c>
    </row>
    <row r="80" spans="1:11" ht="12" customHeight="1" x14ac:dyDescent="0.3">
      <c r="A80" s="17"/>
      <c r="B80" s="14" t="s">
        <v>25</v>
      </c>
      <c r="C80" s="91"/>
      <c r="D80" s="21">
        <f>C80*C$14</f>
        <v>0</v>
      </c>
      <c r="E80" s="9"/>
      <c r="F80" s="92"/>
      <c r="G80" s="26">
        <f>F80*C$14</f>
        <v>0</v>
      </c>
    </row>
    <row r="81" spans="1:11" ht="12" customHeight="1" x14ac:dyDescent="0.3">
      <c r="A81" s="17"/>
      <c r="B81" s="14" t="s">
        <v>26</v>
      </c>
      <c r="C81" s="39"/>
      <c r="D81" s="21">
        <f>C81*C$15</f>
        <v>0</v>
      </c>
      <c r="E81" s="9"/>
      <c r="F81" s="40"/>
      <c r="G81" s="26">
        <f>F81*C$15</f>
        <v>0</v>
      </c>
    </row>
    <row r="82" spans="1:11" ht="12" customHeight="1" x14ac:dyDescent="0.3">
      <c r="A82" s="17"/>
      <c r="B82" s="14" t="s">
        <v>67</v>
      </c>
      <c r="C82" s="39"/>
      <c r="D82" s="21">
        <f>C82*C$16</f>
        <v>0</v>
      </c>
      <c r="E82" s="9"/>
      <c r="F82" s="40"/>
      <c r="G82" s="26">
        <f>F82*C$16</f>
        <v>0</v>
      </c>
    </row>
    <row r="83" spans="1:11" ht="12" customHeight="1" x14ac:dyDescent="0.3">
      <c r="A83" s="17"/>
      <c r="B83" s="15" t="s">
        <v>81</v>
      </c>
      <c r="C83" s="23"/>
      <c r="D83" s="24">
        <f>SUM(D70:D82)</f>
        <v>24621.804999999997</v>
      </c>
      <c r="E83" s="9"/>
      <c r="F83" s="25"/>
      <c r="G83" s="27">
        <f>SUM(G70:G82)</f>
        <v>776.05</v>
      </c>
      <c r="I83" s="10"/>
    </row>
    <row r="84" spans="1:11" ht="15" customHeight="1" x14ac:dyDescent="0.3">
      <c r="A84" s="18" t="s">
        <v>82</v>
      </c>
      <c r="B84" s="101" t="s">
        <v>144</v>
      </c>
      <c r="C84" s="101"/>
      <c r="D84" s="101"/>
      <c r="E84" s="101"/>
      <c r="F84" s="101"/>
      <c r="G84" s="101"/>
      <c r="I84" s="2" t="s">
        <v>72</v>
      </c>
    </row>
    <row r="85" spans="1:11" ht="12" customHeight="1" x14ac:dyDescent="0.3">
      <c r="A85" s="18" t="s">
        <v>83</v>
      </c>
      <c r="B85" s="102"/>
      <c r="C85" s="103"/>
      <c r="D85" s="103"/>
      <c r="E85" s="103"/>
      <c r="F85" s="103"/>
      <c r="G85" s="103"/>
    </row>
    <row r="86" spans="1:11" ht="27.6" customHeight="1" x14ac:dyDescent="0.3">
      <c r="A86" s="30" t="s">
        <v>85</v>
      </c>
      <c r="B86" s="101" t="s">
        <v>86</v>
      </c>
      <c r="C86" s="101"/>
      <c r="D86" s="101"/>
      <c r="E86" s="101"/>
      <c r="F86" s="101"/>
      <c r="G86" s="101"/>
    </row>
    <row r="87" spans="1:11" ht="27.75" customHeight="1" x14ac:dyDescent="0.3">
      <c r="A87" s="30" t="s">
        <v>87</v>
      </c>
      <c r="B87" s="104"/>
      <c r="C87" s="105"/>
      <c r="D87" s="105"/>
      <c r="E87" s="105"/>
      <c r="F87" s="105"/>
      <c r="G87" s="105"/>
    </row>
    <row r="88" spans="1:11" ht="12.9" customHeight="1" x14ac:dyDescent="0.3">
      <c r="A88" s="19" t="s">
        <v>88</v>
      </c>
      <c r="B88" s="102" t="s">
        <v>94</v>
      </c>
      <c r="C88" s="103"/>
      <c r="D88" s="103"/>
      <c r="E88" s="103"/>
      <c r="F88" s="103"/>
      <c r="G88" s="103"/>
    </row>
    <row r="90" spans="1:11" ht="12" customHeight="1" x14ac:dyDescent="0.3">
      <c r="A90" s="16" t="s">
        <v>70</v>
      </c>
      <c r="B90" s="6" t="s">
        <v>95</v>
      </c>
      <c r="C90" s="7"/>
      <c r="D90" s="7"/>
      <c r="E90" s="7"/>
      <c r="F90" s="29"/>
      <c r="G90" s="29"/>
    </row>
    <row r="91" spans="1:11" ht="12" customHeight="1" x14ac:dyDescent="0.3">
      <c r="A91" s="17" t="s">
        <v>72</v>
      </c>
      <c r="B91" s="2" t="s">
        <v>96</v>
      </c>
      <c r="C91" s="107" t="s">
        <v>74</v>
      </c>
      <c r="D91" s="108"/>
      <c r="F91" s="107" t="s">
        <v>75</v>
      </c>
      <c r="G91" s="108"/>
    </row>
    <row r="92" spans="1:11" ht="12" customHeight="1" x14ac:dyDescent="0.3">
      <c r="A92" s="17"/>
      <c r="C92" s="8" t="s">
        <v>76</v>
      </c>
      <c r="D92" s="8" t="s">
        <v>77</v>
      </c>
      <c r="F92" s="8" t="s">
        <v>78</v>
      </c>
      <c r="G92" s="8" t="s">
        <v>79</v>
      </c>
    </row>
    <row r="93" spans="1:11" ht="12" customHeight="1" x14ac:dyDescent="0.3">
      <c r="A93" s="17"/>
      <c r="B93" s="14" t="s">
        <v>57</v>
      </c>
      <c r="C93" s="20">
        <v>577.21</v>
      </c>
      <c r="D93" s="21">
        <f>C93*C$4</f>
        <v>21356.77</v>
      </c>
      <c r="E93" s="9"/>
      <c r="F93" s="22">
        <v>14.52</v>
      </c>
      <c r="G93" s="26">
        <f>F93*C$4</f>
        <v>537.24</v>
      </c>
      <c r="J93" s="37"/>
      <c r="K93" s="35"/>
    </row>
    <row r="94" spans="1:11" ht="12" customHeight="1" x14ac:dyDescent="0.3">
      <c r="A94" s="17"/>
      <c r="B94" s="14" t="s">
        <v>58</v>
      </c>
      <c r="C94" s="20">
        <v>560.65499999999997</v>
      </c>
      <c r="D94" s="21">
        <f>C94*C$5</f>
        <v>21304.89</v>
      </c>
      <c r="E94" s="9"/>
      <c r="F94" s="22">
        <v>14.25</v>
      </c>
      <c r="G94" s="26">
        <f>F94*C$5</f>
        <v>541.5</v>
      </c>
    </row>
    <row r="95" spans="1:11" ht="12" customHeight="1" x14ac:dyDescent="0.3">
      <c r="A95" s="17"/>
      <c r="B95" s="14" t="s">
        <v>59</v>
      </c>
      <c r="C95" s="20">
        <v>560.65499999999997</v>
      </c>
      <c r="D95" s="21">
        <f>C95*C$6</f>
        <v>21865.544999999998</v>
      </c>
      <c r="E95" s="9"/>
      <c r="F95" s="22">
        <v>14.25</v>
      </c>
      <c r="G95" s="26">
        <f>F95*C$6</f>
        <v>555.75</v>
      </c>
    </row>
    <row r="96" spans="1:11" ht="12" customHeight="1" x14ac:dyDescent="0.3">
      <c r="A96" s="17"/>
      <c r="B96" s="14" t="s">
        <v>80</v>
      </c>
      <c r="C96" s="20">
        <v>579.279</v>
      </c>
      <c r="D96" s="21">
        <f>C96*C$7</f>
        <v>22012.601999999999</v>
      </c>
      <c r="E96" s="9"/>
      <c r="F96" s="22">
        <v>14.87</v>
      </c>
      <c r="G96" s="26">
        <f>F96*C$7</f>
        <v>565.05999999999995</v>
      </c>
    </row>
    <row r="97" spans="1:29" ht="12" customHeight="1" x14ac:dyDescent="0.3">
      <c r="A97" s="17"/>
      <c r="B97" s="14" t="s">
        <v>61</v>
      </c>
      <c r="C97" s="20">
        <v>574.53599999999994</v>
      </c>
      <c r="D97" s="21">
        <f>C97*C$8</f>
        <v>21832.367999999999</v>
      </c>
      <c r="E97" s="9"/>
      <c r="F97" s="22">
        <v>14.62</v>
      </c>
      <c r="G97" s="26">
        <f>F97*C$8</f>
        <v>555.55999999999995</v>
      </c>
    </row>
    <row r="98" spans="1:29" ht="12" customHeight="1" x14ac:dyDescent="0.3">
      <c r="A98" s="17"/>
      <c r="B98" s="14" t="s">
        <v>62</v>
      </c>
      <c r="C98" s="20">
        <v>272.25400000000002</v>
      </c>
      <c r="D98" s="21">
        <f>C98*C$9</f>
        <v>2994.7940000000003</v>
      </c>
      <c r="E98" s="9"/>
      <c r="F98" s="20">
        <v>6.2</v>
      </c>
      <c r="G98" s="26">
        <f>F98*C$9</f>
        <v>68.2</v>
      </c>
    </row>
    <row r="99" spans="1:29" ht="12" customHeight="1" x14ac:dyDescent="0.3">
      <c r="A99" s="17"/>
      <c r="B99" s="14" t="s">
        <v>63</v>
      </c>
      <c r="C99" s="20">
        <v>272.25400000000002</v>
      </c>
      <c r="D99" s="21">
        <f>C99*C$10</f>
        <v>3267.0480000000002</v>
      </c>
      <c r="E99" s="9"/>
      <c r="F99" s="20">
        <v>6.2</v>
      </c>
      <c r="G99" s="26">
        <f>F99*C$10</f>
        <v>74.400000000000006</v>
      </c>
    </row>
    <row r="100" spans="1:29" ht="12" customHeight="1" x14ac:dyDescent="0.3">
      <c r="A100" s="17"/>
      <c r="B100" s="14" t="s">
        <v>64</v>
      </c>
      <c r="C100" s="20">
        <v>272.25400000000002</v>
      </c>
      <c r="D100" s="21">
        <f>C100*C$11</f>
        <v>3267.0480000000002</v>
      </c>
      <c r="E100" s="9"/>
      <c r="F100" s="20">
        <v>6.2</v>
      </c>
      <c r="G100" s="26">
        <f>F100*C$11</f>
        <v>74.400000000000006</v>
      </c>
    </row>
    <row r="101" spans="1:29" ht="12" customHeight="1" x14ac:dyDescent="0.3">
      <c r="A101" s="17"/>
      <c r="B101" s="14" t="s">
        <v>65</v>
      </c>
      <c r="C101" s="20">
        <v>272.25400000000002</v>
      </c>
      <c r="D101" s="21">
        <f>C101*C$12</f>
        <v>2994.7940000000003</v>
      </c>
      <c r="E101" s="9"/>
      <c r="F101" s="20">
        <v>6.2</v>
      </c>
      <c r="G101" s="26">
        <f>F101*C$12</f>
        <v>68.2</v>
      </c>
    </row>
    <row r="102" spans="1:29" ht="12" customHeight="1" x14ac:dyDescent="0.3">
      <c r="A102" s="17"/>
      <c r="B102" s="14" t="s">
        <v>66</v>
      </c>
      <c r="C102" s="20">
        <v>272.25400000000002</v>
      </c>
      <c r="D102" s="21">
        <f>C102*C$13</f>
        <v>3539.3020000000001</v>
      </c>
      <c r="E102" s="9"/>
      <c r="F102" s="20">
        <v>6.2</v>
      </c>
      <c r="G102" s="26">
        <f>F102*C$13</f>
        <v>80.600000000000009</v>
      </c>
    </row>
    <row r="103" spans="1:29" ht="12" customHeight="1" x14ac:dyDescent="0.3">
      <c r="A103" s="17"/>
      <c r="B103" s="14" t="s">
        <v>25</v>
      </c>
      <c r="C103" s="91"/>
      <c r="D103" s="21">
        <f>C103*C$14</f>
        <v>0</v>
      </c>
      <c r="E103" s="9"/>
      <c r="F103" s="92"/>
      <c r="G103" s="26">
        <f>F103*C$14</f>
        <v>0</v>
      </c>
    </row>
    <row r="104" spans="1:29" ht="12" customHeight="1" x14ac:dyDescent="0.3">
      <c r="A104" s="17"/>
      <c r="B104" s="14" t="s">
        <v>26</v>
      </c>
      <c r="C104" s="39"/>
      <c r="D104" s="21">
        <f>C104*C$15</f>
        <v>0</v>
      </c>
      <c r="E104" s="9"/>
      <c r="F104" s="40"/>
      <c r="G104" s="26">
        <f>F104*C$15</f>
        <v>0</v>
      </c>
    </row>
    <row r="105" spans="1:29" ht="12" customHeight="1" x14ac:dyDescent="0.3">
      <c r="A105" s="17"/>
      <c r="B105" s="14" t="s">
        <v>67</v>
      </c>
      <c r="C105" s="39"/>
      <c r="D105" s="21">
        <f>C105*C$16</f>
        <v>0</v>
      </c>
      <c r="E105" s="9"/>
      <c r="F105" s="40"/>
      <c r="G105" s="26">
        <f>F105*C$16</f>
        <v>0</v>
      </c>
    </row>
    <row r="106" spans="1:29" ht="12" customHeight="1" x14ac:dyDescent="0.3">
      <c r="A106" s="17"/>
      <c r="B106" s="15" t="s">
        <v>81</v>
      </c>
      <c r="C106" s="23"/>
      <c r="D106" s="24">
        <f>SUM(D93:D105)</f>
        <v>124435.16099999998</v>
      </c>
      <c r="E106" s="9"/>
      <c r="F106" s="25"/>
      <c r="G106" s="27">
        <f>SUM(G93:G105)</f>
        <v>3120.91</v>
      </c>
      <c r="I106" s="10"/>
      <c r="T106" s="38"/>
      <c r="U106" s="38"/>
      <c r="V106" s="38"/>
      <c r="W106" s="38"/>
      <c r="X106" s="38"/>
      <c r="Y106" s="38"/>
      <c r="Z106" s="38"/>
      <c r="AA106" s="38"/>
    </row>
    <row r="107" spans="1:29" ht="18" customHeight="1" x14ac:dyDescent="0.3">
      <c r="A107" s="18" t="s">
        <v>82</v>
      </c>
      <c r="B107" s="101" t="s">
        <v>144</v>
      </c>
      <c r="C107" s="101"/>
      <c r="D107" s="101"/>
      <c r="E107" s="101"/>
      <c r="F107" s="101"/>
      <c r="G107" s="101"/>
      <c r="I107" s="2" t="s">
        <v>72</v>
      </c>
    </row>
    <row r="108" spans="1:29" ht="12" customHeight="1" x14ac:dyDescent="0.3">
      <c r="A108" s="18" t="s">
        <v>83</v>
      </c>
      <c r="B108" s="102"/>
      <c r="C108" s="103"/>
      <c r="D108" s="103"/>
      <c r="E108" s="103"/>
      <c r="F108" s="103"/>
      <c r="G108" s="103"/>
    </row>
    <row r="109" spans="1:29" ht="27" customHeight="1" x14ac:dyDescent="0.3">
      <c r="A109" s="30" t="s">
        <v>85</v>
      </c>
      <c r="B109" s="101" t="s">
        <v>86</v>
      </c>
      <c r="C109" s="101"/>
      <c r="D109" s="101"/>
      <c r="E109" s="101"/>
      <c r="F109" s="101"/>
      <c r="G109" s="101"/>
      <c r="AB109" s="38"/>
      <c r="AC109" s="38"/>
    </row>
    <row r="110" spans="1:29" ht="30.75" customHeight="1" x14ac:dyDescent="0.3">
      <c r="A110" s="30" t="s">
        <v>87</v>
      </c>
      <c r="B110" s="104"/>
      <c r="C110" s="105"/>
      <c r="D110" s="105"/>
      <c r="E110" s="105"/>
      <c r="F110" s="105"/>
      <c r="G110" s="105"/>
    </row>
    <row r="111" spans="1:29" ht="15.75" customHeight="1" x14ac:dyDescent="0.3">
      <c r="A111" s="19" t="s">
        <v>88</v>
      </c>
      <c r="B111" s="102" t="s">
        <v>97</v>
      </c>
      <c r="C111" s="103"/>
      <c r="D111" s="103"/>
      <c r="E111" s="103"/>
      <c r="F111" s="103"/>
      <c r="G111" s="103"/>
    </row>
    <row r="112" spans="1:29" ht="12" customHeight="1" x14ac:dyDescent="0.3">
      <c r="A112" s="11"/>
    </row>
    <row r="113" spans="1:45" ht="12" customHeight="1" x14ac:dyDescent="0.3">
      <c r="A113" s="16" t="s">
        <v>70</v>
      </c>
      <c r="B113" s="6" t="s">
        <v>98</v>
      </c>
      <c r="C113" s="7"/>
      <c r="D113" s="7"/>
      <c r="E113" s="7"/>
      <c r="F113" s="29"/>
      <c r="G113" s="29"/>
    </row>
    <row r="114" spans="1:45" ht="12" customHeight="1" x14ac:dyDescent="0.3">
      <c r="A114" s="17" t="s">
        <v>72</v>
      </c>
      <c r="B114" s="2" t="s">
        <v>99</v>
      </c>
      <c r="C114" s="107" t="s">
        <v>74</v>
      </c>
      <c r="D114" s="108"/>
      <c r="F114" s="107" t="s">
        <v>75</v>
      </c>
      <c r="G114" s="108"/>
    </row>
    <row r="115" spans="1:45" ht="12" customHeight="1" x14ac:dyDescent="0.3">
      <c r="A115" s="17"/>
      <c r="C115" s="8" t="s">
        <v>76</v>
      </c>
      <c r="D115" s="8" t="s">
        <v>77</v>
      </c>
      <c r="F115" s="8" t="s">
        <v>78</v>
      </c>
      <c r="G115" s="8" t="s">
        <v>79</v>
      </c>
    </row>
    <row r="116" spans="1:45" ht="12" customHeight="1" x14ac:dyDescent="0.3">
      <c r="A116" s="17"/>
      <c r="B116" s="14" t="s">
        <v>57</v>
      </c>
      <c r="C116" s="20">
        <v>370.87099999999998</v>
      </c>
      <c r="D116" s="21">
        <f>C116*C$4</f>
        <v>13722.226999999999</v>
      </c>
      <c r="E116" s="9"/>
      <c r="F116" s="22">
        <v>9.5399999999999991</v>
      </c>
      <c r="G116" s="26">
        <f>F116*C$4</f>
        <v>352.97999999999996</v>
      </c>
    </row>
    <row r="117" spans="1:45" ht="12" customHeight="1" x14ac:dyDescent="0.3">
      <c r="A117" s="17"/>
      <c r="B117" s="14" t="s">
        <v>58</v>
      </c>
      <c r="C117" s="20">
        <v>370.00700000000001</v>
      </c>
      <c r="D117" s="21">
        <f>C117*C$5</f>
        <v>14060.266</v>
      </c>
      <c r="E117" s="9"/>
      <c r="F117" s="22">
        <v>9.6999999999999993</v>
      </c>
      <c r="G117" s="26">
        <f>F117*C$5</f>
        <v>368.59999999999997</v>
      </c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8"/>
      <c r="AO117" s="38"/>
      <c r="AP117" s="38"/>
      <c r="AQ117" s="38"/>
      <c r="AR117" s="38"/>
      <c r="AS117" s="38"/>
    </row>
    <row r="118" spans="1:45" ht="12" customHeight="1" x14ac:dyDescent="0.3">
      <c r="A118" s="17"/>
      <c r="B118" s="14" t="s">
        <v>59</v>
      </c>
      <c r="C118" s="20">
        <v>361.70499999999998</v>
      </c>
      <c r="D118" s="21">
        <f>C118*C$6</f>
        <v>14106.494999999999</v>
      </c>
      <c r="E118" s="9"/>
      <c r="F118" s="22">
        <v>9.5</v>
      </c>
      <c r="G118" s="26">
        <f>F118*C$6</f>
        <v>370.5</v>
      </c>
    </row>
    <row r="119" spans="1:45" ht="12" customHeight="1" x14ac:dyDescent="0.3">
      <c r="A119" s="17"/>
      <c r="B119" s="14" t="s">
        <v>80</v>
      </c>
      <c r="C119" s="20">
        <v>387.77800000000002</v>
      </c>
      <c r="D119" s="21">
        <f>C119*C$7</f>
        <v>14735.564</v>
      </c>
      <c r="E119" s="9"/>
      <c r="F119" s="22">
        <v>10.15</v>
      </c>
      <c r="G119" s="26">
        <f>F119*C$7</f>
        <v>385.7</v>
      </c>
    </row>
    <row r="120" spans="1:45" ht="12" customHeight="1" x14ac:dyDescent="0.3">
      <c r="A120" s="17"/>
      <c r="B120" s="14" t="s">
        <v>61</v>
      </c>
      <c r="C120" s="20">
        <v>375.358</v>
      </c>
      <c r="D120" s="21">
        <f>C120*C$8</f>
        <v>14263.603999999999</v>
      </c>
      <c r="E120" s="9"/>
      <c r="F120" s="22">
        <v>9.8699999999999992</v>
      </c>
      <c r="G120" s="26">
        <f>F120*C$8</f>
        <v>375.05999999999995</v>
      </c>
    </row>
    <row r="121" spans="1:45" ht="12" customHeight="1" x14ac:dyDescent="0.3">
      <c r="A121" s="17"/>
      <c r="B121" s="14" t="s">
        <v>62</v>
      </c>
      <c r="C121" s="20">
        <v>106.559</v>
      </c>
      <c r="D121" s="21">
        <f>C121*C$9</f>
        <v>1172.1489999999999</v>
      </c>
      <c r="E121" s="9"/>
      <c r="F121" s="22">
        <v>2.4900000000000002</v>
      </c>
      <c r="G121" s="26">
        <f>F121*C$9</f>
        <v>27.39</v>
      </c>
    </row>
    <row r="122" spans="1:45" ht="12" customHeight="1" x14ac:dyDescent="0.3">
      <c r="A122" s="17"/>
      <c r="B122" s="14" t="s">
        <v>63</v>
      </c>
      <c r="C122" s="20">
        <v>106.559</v>
      </c>
      <c r="D122" s="21">
        <f>C122*C$10</f>
        <v>1278.7080000000001</v>
      </c>
      <c r="E122" s="9"/>
      <c r="F122" s="22">
        <v>2.4900000000000002</v>
      </c>
      <c r="G122" s="26">
        <f>F122*C$10</f>
        <v>29.880000000000003</v>
      </c>
      <c r="I122" s="37"/>
      <c r="J122" s="10"/>
    </row>
    <row r="123" spans="1:45" ht="12" customHeight="1" x14ac:dyDescent="0.3">
      <c r="A123" s="17"/>
      <c r="B123" s="14" t="s">
        <v>64</v>
      </c>
      <c r="C123" s="20">
        <v>106.559</v>
      </c>
      <c r="D123" s="21">
        <f>C123*C$11</f>
        <v>1278.7080000000001</v>
      </c>
      <c r="E123" s="9"/>
      <c r="F123" s="22">
        <v>2.4900000000000002</v>
      </c>
      <c r="G123" s="26">
        <f>F123*C$11</f>
        <v>29.880000000000003</v>
      </c>
    </row>
    <row r="124" spans="1:45" ht="12" customHeight="1" x14ac:dyDescent="0.3">
      <c r="A124" s="17"/>
      <c r="B124" s="14" t="s">
        <v>65</v>
      </c>
      <c r="C124" s="20">
        <v>106.559</v>
      </c>
      <c r="D124" s="21">
        <f>C124*C$12</f>
        <v>1172.1489999999999</v>
      </c>
      <c r="E124" s="9"/>
      <c r="F124" s="22">
        <v>2.4900000000000002</v>
      </c>
      <c r="G124" s="26">
        <f>F124*C$12</f>
        <v>27.39</v>
      </c>
    </row>
    <row r="125" spans="1:45" ht="12" customHeight="1" x14ac:dyDescent="0.3">
      <c r="A125" s="17"/>
      <c r="B125" s="14" t="s">
        <v>66</v>
      </c>
      <c r="C125" s="20">
        <v>106.559</v>
      </c>
      <c r="D125" s="21">
        <f>C125*C$13</f>
        <v>1385.2670000000001</v>
      </c>
      <c r="E125" s="9"/>
      <c r="F125" s="22">
        <v>2.4900000000000002</v>
      </c>
      <c r="G125" s="26">
        <f>F125*C$13</f>
        <v>32.370000000000005</v>
      </c>
    </row>
    <row r="126" spans="1:45" ht="12" customHeight="1" x14ac:dyDescent="0.3">
      <c r="A126" s="17"/>
      <c r="B126" s="14" t="s">
        <v>25</v>
      </c>
      <c r="C126" s="91"/>
      <c r="D126" s="21">
        <f>C126*C$14</f>
        <v>0</v>
      </c>
      <c r="E126" s="9"/>
      <c r="F126" s="92"/>
      <c r="G126" s="26">
        <f>F126*C$14</f>
        <v>0</v>
      </c>
    </row>
    <row r="127" spans="1:45" ht="12" customHeight="1" x14ac:dyDescent="0.3">
      <c r="A127" s="17"/>
      <c r="B127" s="14" t="s">
        <v>26</v>
      </c>
      <c r="C127" s="39"/>
      <c r="D127" s="21">
        <f>C127*C$15</f>
        <v>0</v>
      </c>
      <c r="E127" s="9"/>
      <c r="F127" s="40"/>
      <c r="G127" s="26">
        <f>F127*C$15</f>
        <v>0</v>
      </c>
    </row>
    <row r="128" spans="1:45" ht="12" customHeight="1" x14ac:dyDescent="0.3">
      <c r="A128" s="17"/>
      <c r="B128" s="14" t="s">
        <v>67</v>
      </c>
      <c r="C128" s="39"/>
      <c r="D128" s="21">
        <f>C128*C$16</f>
        <v>0</v>
      </c>
      <c r="E128" s="9"/>
      <c r="F128" s="40"/>
      <c r="G128" s="26">
        <f>F128*C$16</f>
        <v>0</v>
      </c>
    </row>
    <row r="129" spans="1:45" ht="12" customHeight="1" x14ac:dyDescent="0.3">
      <c r="A129" s="17"/>
      <c r="B129" s="15" t="s">
        <v>81</v>
      </c>
      <c r="C129" s="23"/>
      <c r="D129" s="24">
        <f>SUM(D116:D128)</f>
        <v>77175.137000000002</v>
      </c>
      <c r="E129" s="9"/>
      <c r="F129" s="25"/>
      <c r="G129" s="27">
        <f>SUM(G116:G128)</f>
        <v>1999.7500000000005</v>
      </c>
      <c r="I129" s="10"/>
      <c r="T129" s="38"/>
      <c r="U129" s="38"/>
      <c r="V129" s="38"/>
      <c r="W129" s="38"/>
      <c r="X129" s="38"/>
      <c r="Y129" s="38"/>
      <c r="Z129" s="38"/>
      <c r="AA129" s="38"/>
    </row>
    <row r="130" spans="1:45" ht="16.5" customHeight="1" x14ac:dyDescent="0.3">
      <c r="A130" s="18" t="s">
        <v>82</v>
      </c>
      <c r="B130" s="101" t="s">
        <v>144</v>
      </c>
      <c r="C130" s="101"/>
      <c r="D130" s="101"/>
      <c r="E130" s="101"/>
      <c r="F130" s="101"/>
      <c r="G130" s="101"/>
      <c r="I130" s="2" t="s">
        <v>72</v>
      </c>
    </row>
    <row r="131" spans="1:45" ht="13.8" x14ac:dyDescent="0.3">
      <c r="A131" s="18" t="s">
        <v>83</v>
      </c>
      <c r="B131" s="102"/>
      <c r="C131" s="103"/>
      <c r="D131" s="103"/>
      <c r="E131" s="103"/>
      <c r="F131" s="103"/>
      <c r="G131" s="103"/>
    </row>
    <row r="132" spans="1:45" ht="29.4" customHeight="1" x14ac:dyDescent="0.3">
      <c r="A132" s="30" t="s">
        <v>85</v>
      </c>
      <c r="B132" s="101" t="s">
        <v>86</v>
      </c>
      <c r="C132" s="101"/>
      <c r="D132" s="101"/>
      <c r="E132" s="101"/>
      <c r="F132" s="101"/>
      <c r="G132" s="101"/>
      <c r="AB132" s="38"/>
      <c r="AC132" s="38"/>
    </row>
    <row r="133" spans="1:45" ht="28.35" customHeight="1" x14ac:dyDescent="0.3">
      <c r="A133" s="30" t="s">
        <v>87</v>
      </c>
      <c r="B133" s="104"/>
      <c r="C133" s="105"/>
      <c r="D133" s="105"/>
      <c r="E133" s="105"/>
      <c r="F133" s="105"/>
      <c r="G133" s="105"/>
    </row>
    <row r="134" spans="1:45" ht="15.75" customHeight="1" x14ac:dyDescent="0.3">
      <c r="A134" s="19" t="s">
        <v>88</v>
      </c>
      <c r="B134" s="102" t="s">
        <v>100</v>
      </c>
      <c r="C134" s="103"/>
      <c r="D134" s="103"/>
      <c r="E134" s="103"/>
      <c r="F134" s="103"/>
      <c r="G134" s="103"/>
    </row>
    <row r="135" spans="1:45" ht="12" customHeight="1" x14ac:dyDescent="0.3">
      <c r="A135" s="62"/>
      <c r="B135" s="60"/>
      <c r="C135" s="61"/>
      <c r="D135" s="61"/>
      <c r="E135" s="61"/>
      <c r="F135" s="61"/>
      <c r="G135" s="61"/>
    </row>
    <row r="136" spans="1:45" ht="12" customHeight="1" x14ac:dyDescent="0.3">
      <c r="A136" s="16" t="s">
        <v>70</v>
      </c>
      <c r="B136" s="6" t="s">
        <v>101</v>
      </c>
      <c r="C136" s="7"/>
      <c r="D136" s="7"/>
      <c r="E136" s="7"/>
      <c r="F136" s="29"/>
      <c r="G136" s="29"/>
    </row>
    <row r="137" spans="1:45" ht="12" customHeight="1" x14ac:dyDescent="0.3">
      <c r="A137" s="17" t="s">
        <v>72</v>
      </c>
      <c r="B137" s="2" t="s">
        <v>102</v>
      </c>
      <c r="C137" s="107" t="s">
        <v>74</v>
      </c>
      <c r="D137" s="108"/>
      <c r="F137" s="107" t="s">
        <v>75</v>
      </c>
      <c r="G137" s="108"/>
    </row>
    <row r="138" spans="1:45" ht="12" customHeight="1" x14ac:dyDescent="0.3">
      <c r="A138" s="17"/>
      <c r="C138" s="8" t="s">
        <v>76</v>
      </c>
      <c r="D138" s="8" t="s">
        <v>77</v>
      </c>
      <c r="F138" s="8" t="s">
        <v>78</v>
      </c>
      <c r="G138" s="8" t="s">
        <v>79</v>
      </c>
    </row>
    <row r="139" spans="1:45" ht="12" customHeight="1" x14ac:dyDescent="0.3">
      <c r="A139" s="17"/>
      <c r="B139" s="14" t="s">
        <v>57</v>
      </c>
      <c r="C139" s="20">
        <v>298.04700000000003</v>
      </c>
      <c r="D139" s="21">
        <f>C139*C$4</f>
        <v>11027.739000000001</v>
      </c>
      <c r="E139" s="9"/>
      <c r="F139" s="22">
        <v>6.34</v>
      </c>
      <c r="G139" s="26">
        <f>F139*C$4</f>
        <v>234.57999999999998</v>
      </c>
    </row>
    <row r="140" spans="1:45" ht="12" customHeight="1" x14ac:dyDescent="0.3">
      <c r="A140" s="17"/>
      <c r="B140" s="14" t="s">
        <v>58</v>
      </c>
      <c r="C140" s="20">
        <v>324.85899999999998</v>
      </c>
      <c r="D140" s="21">
        <f>C140*C$5</f>
        <v>12344.642</v>
      </c>
      <c r="E140" s="9"/>
      <c r="F140" s="22">
        <v>6.97</v>
      </c>
      <c r="G140" s="26">
        <f>F140*C$5</f>
        <v>264.86</v>
      </c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8"/>
      <c r="AO140" s="38"/>
      <c r="AP140" s="38"/>
      <c r="AQ140" s="38"/>
      <c r="AR140" s="38"/>
      <c r="AS140" s="38"/>
    </row>
    <row r="141" spans="1:45" ht="12" customHeight="1" x14ac:dyDescent="0.3">
      <c r="A141" s="17"/>
      <c r="B141" s="14" t="s">
        <v>59</v>
      </c>
      <c r="C141" s="20">
        <v>298.04700000000003</v>
      </c>
      <c r="D141" s="21">
        <f>C141*C$6</f>
        <v>11623.833000000001</v>
      </c>
      <c r="E141" s="9"/>
      <c r="F141" s="22">
        <v>6.34</v>
      </c>
      <c r="G141" s="26">
        <f>F141*C$6</f>
        <v>247.26</v>
      </c>
    </row>
    <row r="142" spans="1:45" ht="12" customHeight="1" x14ac:dyDescent="0.3">
      <c r="A142" s="17"/>
      <c r="B142" s="14" t="s">
        <v>80</v>
      </c>
      <c r="C142" s="20">
        <v>298.04700000000003</v>
      </c>
      <c r="D142" s="21">
        <f>C142*C$7</f>
        <v>11325.786</v>
      </c>
      <c r="E142" s="9"/>
      <c r="F142" s="22">
        <v>6.34</v>
      </c>
      <c r="G142" s="26">
        <f>F142*C$7</f>
        <v>240.92</v>
      </c>
    </row>
    <row r="143" spans="1:45" ht="12" customHeight="1" x14ac:dyDescent="0.3">
      <c r="A143" s="17"/>
      <c r="B143" s="14" t="s">
        <v>61</v>
      </c>
      <c r="C143" s="20">
        <v>298.04700000000003</v>
      </c>
      <c r="D143" s="21">
        <f>C143*C$8</f>
        <v>11325.786</v>
      </c>
      <c r="E143" s="9"/>
      <c r="F143" s="22">
        <v>6.34</v>
      </c>
      <c r="G143" s="26">
        <f>F143*C$8</f>
        <v>240.92</v>
      </c>
    </row>
    <row r="144" spans="1:45" ht="12" customHeight="1" x14ac:dyDescent="0.3">
      <c r="A144" s="17"/>
      <c r="B144" s="14" t="s">
        <v>62</v>
      </c>
      <c r="C144" s="20">
        <v>84.69</v>
      </c>
      <c r="D144" s="21">
        <f>C144*C$9</f>
        <v>931.58999999999992</v>
      </c>
      <c r="E144" s="9"/>
      <c r="F144" s="22">
        <v>1.65</v>
      </c>
      <c r="G144" s="26">
        <f>F144*C$9</f>
        <v>18.149999999999999</v>
      </c>
    </row>
    <row r="145" spans="1:7" ht="12" customHeight="1" x14ac:dyDescent="0.3">
      <c r="A145" s="17"/>
      <c r="B145" s="14" t="s">
        <v>63</v>
      </c>
      <c r="C145" s="20">
        <v>84.69</v>
      </c>
      <c r="D145" s="21">
        <f>C145*C$10</f>
        <v>1016.28</v>
      </c>
      <c r="E145" s="9"/>
      <c r="F145" s="22">
        <v>1.65</v>
      </c>
      <c r="G145" s="26">
        <f>F145*C$10</f>
        <v>19.799999999999997</v>
      </c>
    </row>
    <row r="146" spans="1:7" ht="12" customHeight="1" x14ac:dyDescent="0.3">
      <c r="A146" s="17"/>
      <c r="B146" s="14" t="s">
        <v>64</v>
      </c>
      <c r="C146" s="20">
        <v>84.69</v>
      </c>
      <c r="D146" s="21">
        <f>C146*C$11</f>
        <v>1016.28</v>
      </c>
      <c r="E146" s="9"/>
      <c r="F146" s="22">
        <v>1.65</v>
      </c>
      <c r="G146" s="26">
        <f>F146*C$11</f>
        <v>19.799999999999997</v>
      </c>
    </row>
    <row r="147" spans="1:7" ht="12" customHeight="1" x14ac:dyDescent="0.3">
      <c r="A147" s="17"/>
      <c r="B147" s="14" t="s">
        <v>65</v>
      </c>
      <c r="C147" s="20">
        <v>84.69</v>
      </c>
      <c r="D147" s="21">
        <f>C147*C$12</f>
        <v>931.58999999999992</v>
      </c>
      <c r="E147" s="9"/>
      <c r="F147" s="22">
        <v>1.65</v>
      </c>
      <c r="G147" s="26">
        <f>F147*C$12</f>
        <v>18.149999999999999</v>
      </c>
    </row>
    <row r="148" spans="1:7" ht="12" customHeight="1" x14ac:dyDescent="0.3">
      <c r="A148" s="17"/>
      <c r="B148" s="14" t="s">
        <v>66</v>
      </c>
      <c r="C148" s="20">
        <v>84.69</v>
      </c>
      <c r="D148" s="21">
        <f>C148*C$13</f>
        <v>1100.97</v>
      </c>
      <c r="E148" s="9"/>
      <c r="F148" s="22">
        <v>1.65</v>
      </c>
      <c r="G148" s="26">
        <f>F148*C$13</f>
        <v>21.45</v>
      </c>
    </row>
    <row r="149" spans="1:7" ht="12" customHeight="1" x14ac:dyDescent="0.3">
      <c r="A149" s="17"/>
      <c r="B149" s="14" t="s">
        <v>25</v>
      </c>
      <c r="C149" s="91"/>
      <c r="D149" s="21">
        <f>C149*C$14</f>
        <v>0</v>
      </c>
      <c r="E149" s="9"/>
      <c r="F149" s="92"/>
      <c r="G149" s="26">
        <f>F149*C$14</f>
        <v>0</v>
      </c>
    </row>
    <row r="150" spans="1:7" ht="12" customHeight="1" x14ac:dyDescent="0.3">
      <c r="A150" s="17"/>
      <c r="B150" s="14" t="s">
        <v>26</v>
      </c>
      <c r="C150" s="39"/>
      <c r="D150" s="21">
        <f>C150*C$15</f>
        <v>0</v>
      </c>
      <c r="E150" s="9"/>
      <c r="F150" s="40"/>
      <c r="G150" s="26">
        <f>F150*C$15</f>
        <v>0</v>
      </c>
    </row>
    <row r="151" spans="1:7" ht="12" customHeight="1" x14ac:dyDescent="0.3">
      <c r="A151" s="17"/>
      <c r="B151" s="14" t="s">
        <v>67</v>
      </c>
      <c r="C151" s="39"/>
      <c r="D151" s="21">
        <f>C151*C$16</f>
        <v>0</v>
      </c>
      <c r="E151" s="9"/>
      <c r="F151" s="40"/>
      <c r="G151" s="26">
        <f>F151*C$16</f>
        <v>0</v>
      </c>
    </row>
    <row r="152" spans="1:7" ht="12" customHeight="1" x14ac:dyDescent="0.3">
      <c r="A152" s="17"/>
      <c r="B152" s="15" t="s">
        <v>81</v>
      </c>
      <c r="C152" s="23"/>
      <c r="D152" s="24">
        <f>SUM(D139:D151)</f>
        <v>62644.495999999992</v>
      </c>
      <c r="E152" s="9"/>
      <c r="F152" s="25"/>
      <c r="G152" s="27">
        <f>SUM(G139:G151)</f>
        <v>1325.89</v>
      </c>
    </row>
    <row r="153" spans="1:7" ht="15.75" customHeight="1" x14ac:dyDescent="0.3">
      <c r="A153" s="18" t="s">
        <v>82</v>
      </c>
      <c r="B153" s="101" t="s">
        <v>144</v>
      </c>
      <c r="C153" s="101"/>
      <c r="D153" s="101"/>
      <c r="E153" s="101"/>
      <c r="F153" s="101"/>
      <c r="G153" s="101"/>
    </row>
    <row r="154" spans="1:7" ht="13.8" x14ac:dyDescent="0.3">
      <c r="A154" s="18" t="s">
        <v>83</v>
      </c>
      <c r="B154" s="102"/>
      <c r="C154" s="103"/>
      <c r="D154" s="103"/>
      <c r="E154" s="103"/>
      <c r="F154" s="103"/>
      <c r="G154" s="103"/>
    </row>
    <row r="155" spans="1:7" ht="28.35" customHeight="1" x14ac:dyDescent="0.3">
      <c r="A155" s="30" t="s">
        <v>85</v>
      </c>
      <c r="B155" s="101" t="s">
        <v>86</v>
      </c>
      <c r="C155" s="101"/>
      <c r="D155" s="101"/>
      <c r="E155" s="101"/>
      <c r="F155" s="101"/>
      <c r="G155" s="101"/>
    </row>
    <row r="156" spans="1:7" ht="30" customHeight="1" x14ac:dyDescent="0.3">
      <c r="A156" s="30" t="s">
        <v>87</v>
      </c>
      <c r="B156" s="104"/>
      <c r="C156" s="105"/>
      <c r="D156" s="105"/>
      <c r="E156" s="105"/>
      <c r="F156" s="105"/>
      <c r="G156" s="105"/>
    </row>
    <row r="157" spans="1:7" ht="18.75" customHeight="1" x14ac:dyDescent="0.3">
      <c r="A157" s="19" t="s">
        <v>88</v>
      </c>
      <c r="B157" s="102" t="s">
        <v>103</v>
      </c>
      <c r="C157" s="103"/>
      <c r="D157" s="103"/>
      <c r="E157" s="103"/>
      <c r="F157" s="103"/>
      <c r="G157" s="103"/>
    </row>
    <row r="158" spans="1:7" ht="12" customHeight="1" x14ac:dyDescent="0.3">
      <c r="A158" s="11"/>
    </row>
    <row r="159" spans="1:7" ht="12" customHeight="1" x14ac:dyDescent="0.3">
      <c r="A159" s="16" t="s">
        <v>70</v>
      </c>
      <c r="B159" s="6" t="s">
        <v>104</v>
      </c>
      <c r="C159" s="7"/>
      <c r="D159" s="7"/>
      <c r="E159" s="7"/>
      <c r="F159" s="29"/>
      <c r="G159" s="29"/>
    </row>
    <row r="160" spans="1:7" ht="12" customHeight="1" x14ac:dyDescent="0.3">
      <c r="A160" s="17" t="s">
        <v>72</v>
      </c>
      <c r="B160" s="2" t="s">
        <v>105</v>
      </c>
      <c r="C160" s="107" t="s">
        <v>74</v>
      </c>
      <c r="D160" s="108"/>
      <c r="F160" s="107" t="s">
        <v>75</v>
      </c>
      <c r="G160" s="108"/>
    </row>
    <row r="161" spans="1:45" ht="12" customHeight="1" x14ac:dyDescent="0.3">
      <c r="A161" s="17"/>
      <c r="C161" s="8" t="s">
        <v>76</v>
      </c>
      <c r="D161" s="8" t="s">
        <v>77</v>
      </c>
      <c r="F161" s="8" t="s">
        <v>78</v>
      </c>
      <c r="G161" s="8" t="s">
        <v>79</v>
      </c>
    </row>
    <row r="162" spans="1:45" ht="12" customHeight="1" x14ac:dyDescent="0.3">
      <c r="A162" s="17"/>
      <c r="B162" s="14" t="s">
        <v>57</v>
      </c>
      <c r="C162" s="20">
        <v>311.83300000000003</v>
      </c>
      <c r="D162" s="21">
        <f>C162*C$4</f>
        <v>11537.821000000002</v>
      </c>
      <c r="E162" s="9"/>
      <c r="F162" s="22">
        <v>7.89</v>
      </c>
      <c r="G162" s="26">
        <f>F162*C$4</f>
        <v>291.93</v>
      </c>
    </row>
    <row r="163" spans="1:45" ht="12" customHeight="1" x14ac:dyDescent="0.3">
      <c r="A163" s="17"/>
      <c r="B163" s="14" t="s">
        <v>58</v>
      </c>
      <c r="C163" s="20">
        <v>311.83300000000003</v>
      </c>
      <c r="D163" s="21">
        <f>C163*C$5</f>
        <v>11849.654</v>
      </c>
      <c r="E163" s="9"/>
      <c r="F163" s="22">
        <v>7.89</v>
      </c>
      <c r="G163" s="26">
        <f>F163*C$5</f>
        <v>299.82</v>
      </c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8"/>
      <c r="AO163" s="38"/>
      <c r="AP163" s="38"/>
      <c r="AQ163" s="38"/>
      <c r="AR163" s="38"/>
      <c r="AS163" s="38"/>
    </row>
    <row r="164" spans="1:45" ht="12" customHeight="1" x14ac:dyDescent="0.3">
      <c r="A164" s="17"/>
      <c r="B164" s="14" t="s">
        <v>59</v>
      </c>
      <c r="C164" s="20">
        <v>315.23099999999999</v>
      </c>
      <c r="D164" s="21">
        <f>C164*C$6</f>
        <v>12294.009</v>
      </c>
      <c r="E164" s="9"/>
      <c r="F164" s="22">
        <v>8.17</v>
      </c>
      <c r="G164" s="26">
        <f>F164*C$6</f>
        <v>318.63</v>
      </c>
    </row>
    <row r="165" spans="1:45" ht="12" customHeight="1" x14ac:dyDescent="0.3">
      <c r="A165" s="17"/>
      <c r="B165" s="14" t="s">
        <v>80</v>
      </c>
      <c r="C165" s="20">
        <v>311.83300000000003</v>
      </c>
      <c r="D165" s="21">
        <f>C165*C$7</f>
        <v>11849.654</v>
      </c>
      <c r="E165" s="9"/>
      <c r="F165" s="22">
        <v>7.89</v>
      </c>
      <c r="G165" s="26">
        <f>F165*C$7</f>
        <v>299.82</v>
      </c>
    </row>
    <row r="166" spans="1:45" ht="12" customHeight="1" x14ac:dyDescent="0.3">
      <c r="A166" s="17"/>
      <c r="B166" s="14" t="s">
        <v>61</v>
      </c>
      <c r="C166" s="20">
        <v>311.83300000000003</v>
      </c>
      <c r="D166" s="21">
        <f>C166*C$8</f>
        <v>11849.654</v>
      </c>
      <c r="E166" s="9"/>
      <c r="F166" s="22">
        <v>7.89</v>
      </c>
      <c r="G166" s="26">
        <f>F166*C$8</f>
        <v>299.82</v>
      </c>
    </row>
    <row r="167" spans="1:45" ht="12" customHeight="1" x14ac:dyDescent="0.3">
      <c r="A167" s="17"/>
      <c r="B167" s="14" t="s">
        <v>62</v>
      </c>
      <c r="C167" s="91"/>
      <c r="D167" s="21">
        <f>C167*C$9</f>
        <v>0</v>
      </c>
      <c r="E167" s="9"/>
      <c r="F167" s="92"/>
      <c r="G167" s="26">
        <f>F167*C$9</f>
        <v>0</v>
      </c>
    </row>
    <row r="168" spans="1:45" ht="12" customHeight="1" x14ac:dyDescent="0.3">
      <c r="A168" s="17"/>
      <c r="B168" s="14" t="s">
        <v>63</v>
      </c>
      <c r="C168" s="91"/>
      <c r="D168" s="21">
        <f>C168*C$10</f>
        <v>0</v>
      </c>
      <c r="E168" s="9"/>
      <c r="F168" s="92"/>
      <c r="G168" s="26">
        <f>F168*C$10</f>
        <v>0</v>
      </c>
    </row>
    <row r="169" spans="1:45" ht="12" customHeight="1" x14ac:dyDescent="0.3">
      <c r="A169" s="17"/>
      <c r="B169" s="14" t="s">
        <v>64</v>
      </c>
      <c r="C169" s="91"/>
      <c r="D169" s="21">
        <f>C169*C$11</f>
        <v>0</v>
      </c>
      <c r="E169" s="9"/>
      <c r="F169" s="92"/>
      <c r="G169" s="26">
        <f>F169*C$11</f>
        <v>0</v>
      </c>
    </row>
    <row r="170" spans="1:45" ht="12" customHeight="1" x14ac:dyDescent="0.3">
      <c r="A170" s="17"/>
      <c r="B170" s="14" t="s">
        <v>65</v>
      </c>
      <c r="C170" s="91"/>
      <c r="D170" s="21">
        <f>C170*C$12</f>
        <v>0</v>
      </c>
      <c r="E170" s="9"/>
      <c r="F170" s="92"/>
      <c r="G170" s="26">
        <f>F170*C$12</f>
        <v>0</v>
      </c>
    </row>
    <row r="171" spans="1:45" ht="12" customHeight="1" x14ac:dyDescent="0.3">
      <c r="A171" s="17"/>
      <c r="B171" s="14" t="s">
        <v>66</v>
      </c>
      <c r="C171" s="91"/>
      <c r="D171" s="21">
        <f>C171*C$13</f>
        <v>0</v>
      </c>
      <c r="E171" s="9"/>
      <c r="F171" s="92"/>
      <c r="G171" s="26">
        <f>F171*C$13</f>
        <v>0</v>
      </c>
    </row>
    <row r="172" spans="1:45" ht="12" customHeight="1" x14ac:dyDescent="0.3">
      <c r="A172" s="17"/>
      <c r="B172" s="14" t="s">
        <v>25</v>
      </c>
      <c r="C172" s="91"/>
      <c r="D172" s="21">
        <f>C172*C$14</f>
        <v>0</v>
      </c>
      <c r="E172" s="9"/>
      <c r="F172" s="92"/>
      <c r="G172" s="26">
        <f>F172*C$14</f>
        <v>0</v>
      </c>
    </row>
    <row r="173" spans="1:45" ht="12" customHeight="1" x14ac:dyDescent="0.3">
      <c r="A173" s="17"/>
      <c r="B173" s="14" t="s">
        <v>26</v>
      </c>
      <c r="C173" s="39"/>
      <c r="D173" s="21">
        <f>C173*C$15</f>
        <v>0</v>
      </c>
      <c r="E173" s="9"/>
      <c r="F173" s="40"/>
      <c r="G173" s="26">
        <f>F173*C$15</f>
        <v>0</v>
      </c>
    </row>
    <row r="174" spans="1:45" ht="12" customHeight="1" x14ac:dyDescent="0.3">
      <c r="A174" s="17"/>
      <c r="B174" s="14" t="s">
        <v>67</v>
      </c>
      <c r="C174" s="39"/>
      <c r="D174" s="21">
        <f>C174*C$16</f>
        <v>0</v>
      </c>
      <c r="E174" s="9"/>
      <c r="F174" s="40"/>
      <c r="G174" s="26">
        <f>F174*C$16</f>
        <v>0</v>
      </c>
    </row>
    <row r="175" spans="1:45" ht="12" customHeight="1" x14ac:dyDescent="0.3">
      <c r="A175" s="17"/>
      <c r="B175" s="15" t="s">
        <v>81</v>
      </c>
      <c r="C175" s="23"/>
      <c r="D175" s="24">
        <f>SUM(D162:D174)</f>
        <v>59380.792000000009</v>
      </c>
      <c r="E175" s="9"/>
      <c r="F175" s="25"/>
      <c r="G175" s="27">
        <f>SUM(G162:G174)</f>
        <v>1510.02</v>
      </c>
      <c r="I175" s="10"/>
    </row>
    <row r="176" spans="1:45" ht="15.75" customHeight="1" x14ac:dyDescent="0.3">
      <c r="A176" s="18" t="s">
        <v>82</v>
      </c>
      <c r="B176" s="101" t="s">
        <v>144</v>
      </c>
      <c r="C176" s="101"/>
      <c r="D176" s="101"/>
      <c r="E176" s="101"/>
      <c r="F176" s="101"/>
      <c r="G176" s="101"/>
      <c r="I176" s="2" t="s">
        <v>72</v>
      </c>
    </row>
    <row r="177" spans="1:45" s="38" customFormat="1" ht="13.8" x14ac:dyDescent="0.3">
      <c r="A177" s="18" t="s">
        <v>83</v>
      </c>
      <c r="B177" s="102"/>
      <c r="C177" s="103"/>
      <c r="D177" s="103"/>
      <c r="E177" s="103"/>
      <c r="F177" s="103"/>
      <c r="G177" s="103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27" customHeight="1" x14ac:dyDescent="0.3">
      <c r="A178" s="30" t="s">
        <v>85</v>
      </c>
      <c r="B178" s="101" t="s">
        <v>86</v>
      </c>
      <c r="C178" s="101"/>
      <c r="D178" s="101"/>
      <c r="E178" s="101"/>
      <c r="F178" s="101"/>
      <c r="G178" s="101"/>
    </row>
    <row r="179" spans="1:45" ht="27.6" x14ac:dyDescent="0.3">
      <c r="A179" s="30" t="s">
        <v>87</v>
      </c>
      <c r="B179" s="104"/>
      <c r="C179" s="105"/>
      <c r="D179" s="105"/>
      <c r="E179" s="105"/>
      <c r="F179" s="105"/>
      <c r="G179" s="105"/>
    </row>
    <row r="180" spans="1:45" ht="15" customHeight="1" x14ac:dyDescent="0.3">
      <c r="A180" s="19" t="s">
        <v>88</v>
      </c>
      <c r="B180" s="102" t="s">
        <v>106</v>
      </c>
      <c r="C180" s="103"/>
      <c r="D180" s="103"/>
      <c r="E180" s="103"/>
      <c r="F180" s="103"/>
      <c r="G180" s="103"/>
    </row>
    <row r="181" spans="1:45" ht="12" customHeight="1" x14ac:dyDescent="0.3">
      <c r="A181" s="12"/>
    </row>
    <row r="182" spans="1:45" ht="12" customHeight="1" x14ac:dyDescent="0.3">
      <c r="A182" s="16" t="s">
        <v>70</v>
      </c>
      <c r="B182" s="73" t="s">
        <v>107</v>
      </c>
      <c r="C182" s="7"/>
      <c r="D182" s="7"/>
      <c r="E182" s="7"/>
      <c r="F182" s="29"/>
      <c r="G182" s="29"/>
    </row>
    <row r="183" spans="1:45" ht="12" customHeight="1" x14ac:dyDescent="0.3">
      <c r="A183" s="17" t="s">
        <v>72</v>
      </c>
      <c r="B183" s="72" t="s">
        <v>108</v>
      </c>
      <c r="C183" s="107" t="s">
        <v>74</v>
      </c>
      <c r="D183" s="108"/>
      <c r="F183" s="107" t="s">
        <v>75</v>
      </c>
      <c r="G183" s="108"/>
    </row>
    <row r="184" spans="1:45" ht="12" customHeight="1" x14ac:dyDescent="0.3">
      <c r="A184" s="17"/>
      <c r="C184" s="8" t="s">
        <v>76</v>
      </c>
      <c r="D184" s="8" t="s">
        <v>77</v>
      </c>
      <c r="F184" s="8" t="s">
        <v>78</v>
      </c>
      <c r="G184" s="8" t="s">
        <v>79</v>
      </c>
    </row>
    <row r="185" spans="1:45" ht="12" customHeight="1" x14ac:dyDescent="0.3">
      <c r="A185" s="17"/>
      <c r="B185" s="14" t="s">
        <v>57</v>
      </c>
      <c r="C185" s="20">
        <v>176.203</v>
      </c>
      <c r="D185" s="21">
        <f>C185*C$4</f>
        <v>6519.5110000000004</v>
      </c>
      <c r="E185" s="9"/>
      <c r="F185" s="22">
        <v>5.4</v>
      </c>
      <c r="G185" s="26">
        <f>F185*C$4</f>
        <v>199.8</v>
      </c>
    </row>
    <row r="186" spans="1:45" ht="12" customHeight="1" x14ac:dyDescent="0.3">
      <c r="A186" s="17"/>
      <c r="B186" s="14" t="s">
        <v>58</v>
      </c>
      <c r="C186" s="20">
        <v>155.9</v>
      </c>
      <c r="D186" s="21">
        <f>C186*C$5</f>
        <v>5924.2</v>
      </c>
      <c r="E186" s="9"/>
      <c r="F186" s="22">
        <v>4.87</v>
      </c>
      <c r="G186" s="26">
        <f>F186*C$5</f>
        <v>185.06</v>
      </c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8"/>
      <c r="AO186" s="38"/>
      <c r="AP186" s="38"/>
      <c r="AQ186" s="38"/>
      <c r="AR186" s="38"/>
      <c r="AS186" s="38"/>
    </row>
    <row r="187" spans="1:45" ht="12" customHeight="1" x14ac:dyDescent="0.3">
      <c r="A187" s="17"/>
      <c r="B187" s="14" t="s">
        <v>59</v>
      </c>
      <c r="C187" s="20">
        <v>176.203</v>
      </c>
      <c r="D187" s="21">
        <f>C187*C$6</f>
        <v>6871.9170000000004</v>
      </c>
      <c r="E187" s="9"/>
      <c r="F187" s="22">
        <v>5.39</v>
      </c>
      <c r="G187" s="26">
        <f>F187*C$6</f>
        <v>210.20999999999998</v>
      </c>
    </row>
    <row r="188" spans="1:45" ht="12" customHeight="1" x14ac:dyDescent="0.3">
      <c r="A188" s="17"/>
      <c r="B188" s="14" t="s">
        <v>80</v>
      </c>
      <c r="C188" s="20">
        <v>155.9</v>
      </c>
      <c r="D188" s="21">
        <f>C188*C$7</f>
        <v>5924.2</v>
      </c>
      <c r="E188" s="9"/>
      <c r="F188" s="22">
        <v>4.87</v>
      </c>
      <c r="G188" s="26">
        <f>F188*C$7</f>
        <v>185.06</v>
      </c>
    </row>
    <row r="189" spans="1:45" ht="12" customHeight="1" x14ac:dyDescent="0.3">
      <c r="A189" s="17"/>
      <c r="B189" s="14" t="s">
        <v>61</v>
      </c>
      <c r="C189" s="20">
        <v>176.203</v>
      </c>
      <c r="D189" s="21">
        <f>C189*C$8</f>
        <v>6695.7139999999999</v>
      </c>
      <c r="E189" s="9"/>
      <c r="F189" s="22">
        <v>5.39</v>
      </c>
      <c r="G189" s="26">
        <f>F189*C$8</f>
        <v>204.82</v>
      </c>
    </row>
    <row r="190" spans="1:45" ht="12" customHeight="1" x14ac:dyDescent="0.3">
      <c r="A190" s="17"/>
      <c r="B190" s="14" t="s">
        <v>62</v>
      </c>
      <c r="C190" s="91"/>
      <c r="D190" s="21">
        <f>C190*C$9</f>
        <v>0</v>
      </c>
      <c r="E190" s="9"/>
      <c r="F190" s="92"/>
      <c r="G190" s="26">
        <f>F190*C$9</f>
        <v>0</v>
      </c>
    </row>
    <row r="191" spans="1:45" ht="12" customHeight="1" x14ac:dyDescent="0.3">
      <c r="A191" s="17"/>
      <c r="B191" s="14" t="s">
        <v>63</v>
      </c>
      <c r="C191" s="91"/>
      <c r="D191" s="21">
        <f>C191*C$10</f>
        <v>0</v>
      </c>
      <c r="E191" s="9"/>
      <c r="F191" s="92"/>
      <c r="G191" s="26">
        <f>F191*C$10</f>
        <v>0</v>
      </c>
    </row>
    <row r="192" spans="1:45" ht="12" customHeight="1" x14ac:dyDescent="0.3">
      <c r="A192" s="17"/>
      <c r="B192" s="14" t="s">
        <v>64</v>
      </c>
      <c r="C192" s="91"/>
      <c r="D192" s="21">
        <f>C192*C$11</f>
        <v>0</v>
      </c>
      <c r="E192" s="9"/>
      <c r="F192" s="92"/>
      <c r="G192" s="26">
        <f>F192*C$11</f>
        <v>0</v>
      </c>
    </row>
    <row r="193" spans="1:45" ht="12" customHeight="1" x14ac:dyDescent="0.3">
      <c r="A193" s="17"/>
      <c r="B193" s="14" t="s">
        <v>65</v>
      </c>
      <c r="C193" s="91"/>
      <c r="D193" s="21">
        <f>C193*C$12</f>
        <v>0</v>
      </c>
      <c r="E193" s="9"/>
      <c r="F193" s="92"/>
      <c r="G193" s="26">
        <f>F193*C$12</f>
        <v>0</v>
      </c>
    </row>
    <row r="194" spans="1:45" ht="12" customHeight="1" x14ac:dyDescent="0.3">
      <c r="A194" s="17"/>
      <c r="B194" s="14" t="s">
        <v>66</v>
      </c>
      <c r="C194" s="91"/>
      <c r="D194" s="21">
        <f>C194*C$13</f>
        <v>0</v>
      </c>
      <c r="E194" s="9"/>
      <c r="F194" s="92"/>
      <c r="G194" s="26">
        <f>F194*C$13</f>
        <v>0</v>
      </c>
    </row>
    <row r="195" spans="1:45" ht="12" customHeight="1" x14ac:dyDescent="0.3">
      <c r="A195" s="17"/>
      <c r="B195" s="14" t="s">
        <v>25</v>
      </c>
      <c r="C195" s="91"/>
      <c r="D195" s="21">
        <f>C195*C$14</f>
        <v>0</v>
      </c>
      <c r="E195" s="9"/>
      <c r="F195" s="92"/>
      <c r="G195" s="26">
        <f>F195*C$14</f>
        <v>0</v>
      </c>
    </row>
    <row r="196" spans="1:45" ht="12" customHeight="1" x14ac:dyDescent="0.3">
      <c r="A196" s="17"/>
      <c r="B196" s="14" t="s">
        <v>26</v>
      </c>
      <c r="C196" s="39"/>
      <c r="D196" s="21">
        <f>C196*C$15</f>
        <v>0</v>
      </c>
      <c r="E196" s="9"/>
      <c r="F196" s="40"/>
      <c r="G196" s="26">
        <f>F196*C$15</f>
        <v>0</v>
      </c>
    </row>
    <row r="197" spans="1:45" ht="12" customHeight="1" x14ac:dyDescent="0.3">
      <c r="A197" s="17"/>
      <c r="B197" s="14" t="s">
        <v>67</v>
      </c>
      <c r="C197" s="39"/>
      <c r="D197" s="21">
        <f>C197*C$16</f>
        <v>0</v>
      </c>
      <c r="E197" s="9"/>
      <c r="F197" s="40"/>
      <c r="G197" s="26">
        <f>F197*C$16</f>
        <v>0</v>
      </c>
    </row>
    <row r="198" spans="1:45" ht="12" customHeight="1" x14ac:dyDescent="0.3">
      <c r="A198" s="17"/>
      <c r="B198" s="15" t="s">
        <v>81</v>
      </c>
      <c r="C198" s="23"/>
      <c r="D198" s="24">
        <f>SUM(D185:D197)</f>
        <v>31935.542000000001</v>
      </c>
      <c r="E198" s="9"/>
      <c r="F198" s="25"/>
      <c r="G198" s="27">
        <f>SUM(G185:G197)</f>
        <v>984.94999999999982</v>
      </c>
      <c r="I198" s="10"/>
    </row>
    <row r="199" spans="1:45" ht="15.75" customHeight="1" x14ac:dyDescent="0.3">
      <c r="A199" s="18" t="s">
        <v>82</v>
      </c>
      <c r="B199" s="101" t="s">
        <v>144</v>
      </c>
      <c r="C199" s="101"/>
      <c r="D199" s="101"/>
      <c r="E199" s="101"/>
      <c r="F199" s="101"/>
      <c r="G199" s="101"/>
      <c r="I199" s="2" t="s">
        <v>72</v>
      </c>
    </row>
    <row r="200" spans="1:45" s="38" customFormat="1" ht="12" customHeight="1" x14ac:dyDescent="0.3">
      <c r="A200" s="18" t="s">
        <v>83</v>
      </c>
      <c r="B200" s="102"/>
      <c r="C200" s="103"/>
      <c r="D200" s="103"/>
      <c r="E200" s="103"/>
      <c r="F200" s="103"/>
      <c r="G200" s="103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29.4" customHeight="1" x14ac:dyDescent="0.3">
      <c r="A201" s="30" t="s">
        <v>85</v>
      </c>
      <c r="B201" s="101" t="s">
        <v>86</v>
      </c>
      <c r="C201" s="101"/>
      <c r="D201" s="101"/>
      <c r="E201" s="101"/>
      <c r="F201" s="101"/>
      <c r="G201" s="101"/>
    </row>
    <row r="202" spans="1:45" ht="27.6" x14ac:dyDescent="0.3">
      <c r="A202" s="30" t="s">
        <v>87</v>
      </c>
      <c r="B202" s="104"/>
      <c r="C202" s="105"/>
      <c r="D202" s="105"/>
      <c r="E202" s="105"/>
      <c r="F202" s="105"/>
      <c r="G202" s="105"/>
    </row>
    <row r="203" spans="1:45" ht="12.9" customHeight="1" x14ac:dyDescent="0.3">
      <c r="A203" s="19" t="s">
        <v>88</v>
      </c>
      <c r="B203" s="102" t="s">
        <v>109</v>
      </c>
      <c r="C203" s="103"/>
      <c r="D203" s="103"/>
      <c r="E203" s="103"/>
      <c r="F203" s="103"/>
      <c r="G203" s="103"/>
    </row>
    <row r="204" spans="1:45" ht="12" customHeight="1" x14ac:dyDescent="0.3">
      <c r="A204" s="62"/>
      <c r="B204" s="58"/>
      <c r="C204" s="59"/>
      <c r="D204" s="59"/>
      <c r="E204" s="59"/>
      <c r="F204" s="59"/>
      <c r="G204" s="59"/>
    </row>
    <row r="205" spans="1:45" ht="12" customHeight="1" x14ac:dyDescent="0.3">
      <c r="A205" s="16" t="s">
        <v>70</v>
      </c>
      <c r="B205" s="73" t="s">
        <v>110</v>
      </c>
      <c r="C205" s="7"/>
      <c r="D205" s="7"/>
      <c r="E205" s="7"/>
      <c r="F205" s="29"/>
      <c r="G205" s="29"/>
    </row>
    <row r="206" spans="1:45" ht="12" customHeight="1" x14ac:dyDescent="0.3">
      <c r="A206" s="17" t="s">
        <v>72</v>
      </c>
      <c r="B206" s="72" t="s">
        <v>111</v>
      </c>
      <c r="C206" s="107" t="s">
        <v>74</v>
      </c>
      <c r="D206" s="108"/>
      <c r="F206" s="107" t="s">
        <v>75</v>
      </c>
      <c r="G206" s="108"/>
    </row>
    <row r="207" spans="1:45" ht="12" customHeight="1" x14ac:dyDescent="0.3">
      <c r="A207" s="17"/>
      <c r="B207" s="72"/>
      <c r="C207" s="8" t="s">
        <v>76</v>
      </c>
      <c r="D207" s="8" t="s">
        <v>77</v>
      </c>
      <c r="F207" s="8" t="s">
        <v>78</v>
      </c>
      <c r="G207" s="8" t="s">
        <v>79</v>
      </c>
    </row>
    <row r="208" spans="1:45" ht="12" customHeight="1" x14ac:dyDescent="0.3">
      <c r="A208" s="17"/>
      <c r="B208" s="14" t="s">
        <v>57</v>
      </c>
      <c r="C208" s="20">
        <v>65.510000000000005</v>
      </c>
      <c r="D208" s="21">
        <f>C208*C$4</f>
        <v>2423.8700000000003</v>
      </c>
      <c r="E208" s="9"/>
      <c r="F208" s="22">
        <v>2.34</v>
      </c>
      <c r="G208" s="26">
        <f>F208*C$4</f>
        <v>86.58</v>
      </c>
    </row>
    <row r="209" spans="1:45" ht="12" customHeight="1" x14ac:dyDescent="0.3">
      <c r="A209" s="17"/>
      <c r="B209" s="14" t="s">
        <v>58</v>
      </c>
      <c r="C209" s="20">
        <v>65.510000000000005</v>
      </c>
      <c r="D209" s="21">
        <f>C209*C$5</f>
        <v>2489.38</v>
      </c>
      <c r="E209" s="9"/>
      <c r="F209" s="22">
        <v>2.34</v>
      </c>
      <c r="G209" s="26">
        <f>F209*C$5</f>
        <v>88.919999999999987</v>
      </c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8"/>
      <c r="AO209" s="38"/>
      <c r="AP209" s="38"/>
      <c r="AQ209" s="38"/>
      <c r="AR209" s="38"/>
      <c r="AS209" s="38"/>
    </row>
    <row r="210" spans="1:45" ht="12" customHeight="1" x14ac:dyDescent="0.3">
      <c r="A210" s="17"/>
      <c r="B210" s="14" t="s">
        <v>59</v>
      </c>
      <c r="C210" s="20">
        <v>65.510000000000005</v>
      </c>
      <c r="D210" s="21">
        <f>C210*C$6</f>
        <v>2554.8900000000003</v>
      </c>
      <c r="E210" s="9"/>
      <c r="F210" s="22">
        <v>2.34</v>
      </c>
      <c r="G210" s="26">
        <f>F210*C$6</f>
        <v>91.259999999999991</v>
      </c>
    </row>
    <row r="211" spans="1:45" ht="12" customHeight="1" x14ac:dyDescent="0.3">
      <c r="A211" s="17"/>
      <c r="B211" s="14" t="s">
        <v>80</v>
      </c>
      <c r="C211" s="20">
        <v>65.510000000000005</v>
      </c>
      <c r="D211" s="21">
        <f>C211*C$7</f>
        <v>2489.38</v>
      </c>
      <c r="E211" s="9"/>
      <c r="F211" s="22">
        <v>2.34</v>
      </c>
      <c r="G211" s="26">
        <f>F211*C$7</f>
        <v>88.919999999999987</v>
      </c>
    </row>
    <row r="212" spans="1:45" ht="12" customHeight="1" x14ac:dyDescent="0.3">
      <c r="A212" s="17"/>
      <c r="B212" s="14" t="s">
        <v>61</v>
      </c>
      <c r="C212" s="20">
        <v>65.510000000000005</v>
      </c>
      <c r="D212" s="21">
        <f>C212*C$8</f>
        <v>2489.38</v>
      </c>
      <c r="E212" s="9"/>
      <c r="F212" s="22">
        <v>2.34</v>
      </c>
      <c r="G212" s="26">
        <f>F212*C$8</f>
        <v>88.919999999999987</v>
      </c>
    </row>
    <row r="213" spans="1:45" ht="12" customHeight="1" x14ac:dyDescent="0.3">
      <c r="A213" s="17"/>
      <c r="B213" s="14" t="s">
        <v>62</v>
      </c>
      <c r="C213" s="91"/>
      <c r="D213" s="21">
        <f>C213*C$9</f>
        <v>0</v>
      </c>
      <c r="E213" s="9"/>
      <c r="F213" s="92"/>
      <c r="G213" s="26">
        <f>F213*C$9</f>
        <v>0</v>
      </c>
    </row>
    <row r="214" spans="1:45" ht="12" customHeight="1" x14ac:dyDescent="0.3">
      <c r="A214" s="17"/>
      <c r="B214" s="14" t="s">
        <v>63</v>
      </c>
      <c r="C214" s="91"/>
      <c r="D214" s="21">
        <f>C214*C$10</f>
        <v>0</v>
      </c>
      <c r="E214" s="9"/>
      <c r="F214" s="92"/>
      <c r="G214" s="26">
        <f>F214*C$10</f>
        <v>0</v>
      </c>
    </row>
    <row r="215" spans="1:45" ht="12" customHeight="1" x14ac:dyDescent="0.3">
      <c r="A215" s="17"/>
      <c r="B215" s="14" t="s">
        <v>64</v>
      </c>
      <c r="C215" s="91"/>
      <c r="D215" s="21">
        <f>C215*C$11</f>
        <v>0</v>
      </c>
      <c r="E215" s="9"/>
      <c r="F215" s="92"/>
      <c r="G215" s="26">
        <f>F215*C$11</f>
        <v>0</v>
      </c>
    </row>
    <row r="216" spans="1:45" ht="12" customHeight="1" x14ac:dyDescent="0.3">
      <c r="A216" s="17"/>
      <c r="B216" s="14" t="s">
        <v>65</v>
      </c>
      <c r="C216" s="91"/>
      <c r="D216" s="21">
        <f>C216*C$12</f>
        <v>0</v>
      </c>
      <c r="E216" s="9"/>
      <c r="F216" s="92"/>
      <c r="G216" s="26">
        <f>F216*C$12</f>
        <v>0</v>
      </c>
    </row>
    <row r="217" spans="1:45" ht="12" customHeight="1" x14ac:dyDescent="0.3">
      <c r="A217" s="17"/>
      <c r="B217" s="14" t="s">
        <v>66</v>
      </c>
      <c r="C217" s="91"/>
      <c r="D217" s="21">
        <f>C217*C$13</f>
        <v>0</v>
      </c>
      <c r="E217" s="9"/>
      <c r="F217" s="92"/>
      <c r="G217" s="26">
        <f>F217*C$13</f>
        <v>0</v>
      </c>
    </row>
    <row r="218" spans="1:45" ht="12" customHeight="1" x14ac:dyDescent="0.3">
      <c r="A218" s="17"/>
      <c r="B218" s="14" t="s">
        <v>25</v>
      </c>
      <c r="C218" s="91"/>
      <c r="D218" s="21">
        <f>C218*C$14</f>
        <v>0</v>
      </c>
      <c r="E218" s="9"/>
      <c r="F218" s="92"/>
      <c r="G218" s="26">
        <f>F218*C$14</f>
        <v>0</v>
      </c>
    </row>
    <row r="219" spans="1:45" ht="12" customHeight="1" x14ac:dyDescent="0.3">
      <c r="A219" s="17"/>
      <c r="B219" s="14" t="s">
        <v>26</v>
      </c>
      <c r="C219" s="39"/>
      <c r="D219" s="21">
        <f>C219*C$15</f>
        <v>0</v>
      </c>
      <c r="E219" s="9"/>
      <c r="F219" s="40"/>
      <c r="G219" s="26">
        <f>F219*C$15</f>
        <v>0</v>
      </c>
    </row>
    <row r="220" spans="1:45" ht="12" customHeight="1" x14ac:dyDescent="0.3">
      <c r="A220" s="17"/>
      <c r="B220" s="14" t="s">
        <v>67</v>
      </c>
      <c r="C220" s="39"/>
      <c r="D220" s="21">
        <f>C220*C$16</f>
        <v>0</v>
      </c>
      <c r="E220" s="9"/>
      <c r="F220" s="40"/>
      <c r="G220" s="26">
        <f>F220*C$16</f>
        <v>0</v>
      </c>
    </row>
    <row r="221" spans="1:45" ht="12" customHeight="1" x14ac:dyDescent="0.3">
      <c r="A221" s="17"/>
      <c r="B221" s="15" t="s">
        <v>81</v>
      </c>
      <c r="C221" s="23"/>
      <c r="D221" s="24">
        <f>SUM(D208:D220)</f>
        <v>12446.900000000001</v>
      </c>
      <c r="E221" s="9"/>
      <c r="F221" s="25"/>
      <c r="G221" s="27">
        <f>SUM(G208:G220)</f>
        <v>444.59999999999991</v>
      </c>
    </row>
    <row r="222" spans="1:45" ht="16.5" customHeight="1" x14ac:dyDescent="0.3">
      <c r="A222" s="18" t="s">
        <v>82</v>
      </c>
      <c r="B222" s="101" t="s">
        <v>144</v>
      </c>
      <c r="C222" s="101"/>
      <c r="D222" s="101"/>
      <c r="E222" s="101"/>
      <c r="F222" s="101"/>
      <c r="G222" s="101"/>
    </row>
    <row r="223" spans="1:45" ht="12" customHeight="1" x14ac:dyDescent="0.3">
      <c r="A223" s="18" t="s">
        <v>83</v>
      </c>
      <c r="B223" s="101"/>
      <c r="C223" s="101"/>
      <c r="D223" s="101"/>
      <c r="E223" s="101"/>
      <c r="F223" s="101"/>
      <c r="G223" s="101"/>
    </row>
    <row r="224" spans="1:45" ht="29.4" customHeight="1" x14ac:dyDescent="0.3">
      <c r="A224" s="30" t="s">
        <v>85</v>
      </c>
      <c r="B224" s="101" t="s">
        <v>86</v>
      </c>
      <c r="C224" s="101"/>
      <c r="D224" s="101"/>
      <c r="E224" s="101"/>
      <c r="F224" s="101"/>
      <c r="G224" s="101"/>
    </row>
    <row r="225" spans="1:7" ht="27.6" x14ac:dyDescent="0.3">
      <c r="A225" s="30" t="s">
        <v>87</v>
      </c>
      <c r="B225" s="109"/>
      <c r="C225" s="109"/>
      <c r="D225" s="109"/>
      <c r="E225" s="109"/>
      <c r="F225" s="109"/>
      <c r="G225" s="109"/>
    </row>
    <row r="226" spans="1:7" ht="12" customHeight="1" x14ac:dyDescent="0.3">
      <c r="A226" s="19" t="s">
        <v>88</v>
      </c>
      <c r="B226" s="102" t="s">
        <v>112</v>
      </c>
      <c r="C226" s="103"/>
      <c r="D226" s="103"/>
      <c r="E226" s="103"/>
      <c r="F226" s="103"/>
      <c r="G226" s="103"/>
    </row>
    <row r="227" spans="1:7" ht="12" customHeight="1" x14ac:dyDescent="0.3">
      <c r="A227" s="12"/>
    </row>
    <row r="228" spans="1:7" ht="12" customHeight="1" x14ac:dyDescent="0.3">
      <c r="A228" s="16" t="s">
        <v>70</v>
      </c>
      <c r="B228" s="73" t="s">
        <v>113</v>
      </c>
      <c r="C228" s="7"/>
      <c r="D228" s="7"/>
      <c r="E228" s="7"/>
      <c r="F228" s="29"/>
      <c r="G228" s="29"/>
    </row>
    <row r="229" spans="1:7" ht="12" customHeight="1" x14ac:dyDescent="0.3">
      <c r="A229" s="17" t="s">
        <v>72</v>
      </c>
      <c r="B229" s="72" t="s">
        <v>114</v>
      </c>
      <c r="C229" s="107" t="s">
        <v>74</v>
      </c>
      <c r="D229" s="108"/>
      <c r="F229" s="107" t="s">
        <v>75</v>
      </c>
      <c r="G229" s="108"/>
    </row>
    <row r="230" spans="1:7" ht="12" customHeight="1" x14ac:dyDescent="0.3">
      <c r="A230" s="17"/>
      <c r="C230" s="8" t="s">
        <v>76</v>
      </c>
      <c r="D230" s="8" t="s">
        <v>77</v>
      </c>
      <c r="F230" s="8" t="s">
        <v>78</v>
      </c>
      <c r="G230" s="8" t="s">
        <v>79</v>
      </c>
    </row>
    <row r="231" spans="1:7" ht="12" customHeight="1" x14ac:dyDescent="0.3">
      <c r="A231" s="17"/>
      <c r="B231" s="14" t="s">
        <v>57</v>
      </c>
      <c r="C231" s="20">
        <v>133.54400000000001</v>
      </c>
      <c r="D231" s="21">
        <f>C231*C$4</f>
        <v>4941.1280000000006</v>
      </c>
      <c r="E231" s="9"/>
      <c r="F231" s="22">
        <v>3.75</v>
      </c>
      <c r="G231" s="26">
        <f>F231*C$4</f>
        <v>138.75</v>
      </c>
    </row>
    <row r="232" spans="1:7" ht="12" customHeight="1" x14ac:dyDescent="0.3">
      <c r="A232" s="17"/>
      <c r="B232" s="14" t="s">
        <v>58</v>
      </c>
      <c r="C232" s="20">
        <v>108.93</v>
      </c>
      <c r="D232" s="21">
        <f>C232*C$5</f>
        <v>4139.34</v>
      </c>
      <c r="E232" s="9"/>
      <c r="F232" s="22">
        <v>3.1</v>
      </c>
      <c r="G232" s="26">
        <f>F232*C$5</f>
        <v>117.8</v>
      </c>
    </row>
    <row r="233" spans="1:7" ht="12" customHeight="1" x14ac:dyDescent="0.3">
      <c r="A233" s="17"/>
      <c r="B233" s="14" t="s">
        <v>59</v>
      </c>
      <c r="C233" s="20">
        <v>108.93</v>
      </c>
      <c r="D233" s="21">
        <f>C233*C$6</f>
        <v>4248.2700000000004</v>
      </c>
      <c r="E233" s="9"/>
      <c r="F233" s="22">
        <v>3.1</v>
      </c>
      <c r="G233" s="26">
        <f>F233*C$6</f>
        <v>120.9</v>
      </c>
    </row>
    <row r="234" spans="1:7" ht="12" customHeight="1" x14ac:dyDescent="0.3">
      <c r="A234" s="17"/>
      <c r="B234" s="14" t="s">
        <v>80</v>
      </c>
      <c r="C234" s="20">
        <v>108.93</v>
      </c>
      <c r="D234" s="21">
        <f>C234*C$7</f>
        <v>4139.34</v>
      </c>
      <c r="E234" s="9"/>
      <c r="F234" s="22">
        <v>3.1</v>
      </c>
      <c r="G234" s="26">
        <f>F234*C$7</f>
        <v>117.8</v>
      </c>
    </row>
    <row r="235" spans="1:7" ht="12" customHeight="1" x14ac:dyDescent="0.3">
      <c r="A235" s="17"/>
      <c r="B235" s="14" t="s">
        <v>61</v>
      </c>
      <c r="C235" s="20">
        <v>133.54400000000001</v>
      </c>
      <c r="D235" s="21">
        <f>C235*C$8</f>
        <v>5074.6720000000005</v>
      </c>
      <c r="E235" s="9"/>
      <c r="F235" s="22">
        <v>3.75</v>
      </c>
      <c r="G235" s="26">
        <f>F235*C$8</f>
        <v>142.5</v>
      </c>
    </row>
    <row r="236" spans="1:7" ht="12" customHeight="1" x14ac:dyDescent="0.3">
      <c r="A236" s="17"/>
      <c r="B236" s="14" t="s">
        <v>62</v>
      </c>
      <c r="C236" s="91"/>
      <c r="D236" s="21">
        <f>C236*C$9</f>
        <v>0</v>
      </c>
      <c r="E236" s="9"/>
      <c r="F236" s="92"/>
      <c r="G236" s="26">
        <f>F236*C$9</f>
        <v>0</v>
      </c>
    </row>
    <row r="237" spans="1:7" ht="12" customHeight="1" x14ac:dyDescent="0.3">
      <c r="A237" s="17"/>
      <c r="B237" s="14" t="s">
        <v>63</v>
      </c>
      <c r="C237" s="91"/>
      <c r="D237" s="21">
        <f>C237*C$10</f>
        <v>0</v>
      </c>
      <c r="E237" s="9"/>
      <c r="F237" s="92"/>
      <c r="G237" s="26">
        <f>F237*C$10</f>
        <v>0</v>
      </c>
    </row>
    <row r="238" spans="1:7" ht="12" customHeight="1" x14ac:dyDescent="0.3">
      <c r="A238" s="17"/>
      <c r="B238" s="14" t="s">
        <v>64</v>
      </c>
      <c r="C238" s="91"/>
      <c r="D238" s="21">
        <f>C238*C$11</f>
        <v>0</v>
      </c>
      <c r="E238" s="9"/>
      <c r="F238" s="92"/>
      <c r="G238" s="26">
        <f>F238*C$11</f>
        <v>0</v>
      </c>
    </row>
    <row r="239" spans="1:7" ht="12" customHeight="1" x14ac:dyDescent="0.3">
      <c r="A239" s="17"/>
      <c r="B239" s="14" t="s">
        <v>65</v>
      </c>
      <c r="C239" s="91"/>
      <c r="D239" s="21">
        <f>C239*C$12</f>
        <v>0</v>
      </c>
      <c r="E239" s="9"/>
      <c r="F239" s="92"/>
      <c r="G239" s="26">
        <f>F239*C$12</f>
        <v>0</v>
      </c>
    </row>
    <row r="240" spans="1:7" ht="12" customHeight="1" x14ac:dyDescent="0.3">
      <c r="A240" s="17"/>
      <c r="B240" s="14" t="s">
        <v>66</v>
      </c>
      <c r="C240" s="91"/>
      <c r="D240" s="21">
        <f>C240*C$13</f>
        <v>0</v>
      </c>
      <c r="E240" s="9"/>
      <c r="F240" s="92"/>
      <c r="G240" s="26">
        <f>F240*C$13</f>
        <v>0</v>
      </c>
    </row>
    <row r="241" spans="1:9" ht="12" customHeight="1" x14ac:dyDescent="0.3">
      <c r="A241" s="17"/>
      <c r="B241" s="14" t="s">
        <v>25</v>
      </c>
      <c r="C241" s="91"/>
      <c r="D241" s="21">
        <f>C241*C$14</f>
        <v>0</v>
      </c>
      <c r="E241" s="9"/>
      <c r="F241" s="92"/>
      <c r="G241" s="26">
        <f>F241*C$14</f>
        <v>0</v>
      </c>
    </row>
    <row r="242" spans="1:9" ht="12" customHeight="1" x14ac:dyDescent="0.3">
      <c r="A242" s="17"/>
      <c r="B242" s="14" t="s">
        <v>26</v>
      </c>
      <c r="C242" s="39"/>
      <c r="D242" s="21">
        <f>C242*C$15</f>
        <v>0</v>
      </c>
      <c r="E242" s="9"/>
      <c r="F242" s="40"/>
      <c r="G242" s="26">
        <f>F242*C$15</f>
        <v>0</v>
      </c>
    </row>
    <row r="243" spans="1:9" ht="12" customHeight="1" x14ac:dyDescent="0.3">
      <c r="A243" s="17"/>
      <c r="B243" s="14" t="s">
        <v>67</v>
      </c>
      <c r="C243" s="39"/>
      <c r="D243" s="21">
        <f>C243*C$16</f>
        <v>0</v>
      </c>
      <c r="E243" s="9"/>
      <c r="F243" s="40"/>
      <c r="G243" s="26">
        <f>F243*C$16</f>
        <v>0</v>
      </c>
    </row>
    <row r="244" spans="1:9" ht="12" customHeight="1" x14ac:dyDescent="0.3">
      <c r="A244" s="17"/>
      <c r="B244" s="15" t="s">
        <v>81</v>
      </c>
      <c r="C244" s="23"/>
      <c r="D244" s="24">
        <f>SUM(D231:D243)</f>
        <v>22542.75</v>
      </c>
      <c r="E244" s="9"/>
      <c r="F244" s="25"/>
      <c r="G244" s="27">
        <f>SUM(G231:G243)</f>
        <v>637.75</v>
      </c>
      <c r="I244" s="10"/>
    </row>
    <row r="245" spans="1:9" ht="13.8" customHeight="1" x14ac:dyDescent="0.3">
      <c r="A245" s="18" t="s">
        <v>82</v>
      </c>
      <c r="B245" s="101" t="s">
        <v>144</v>
      </c>
      <c r="C245" s="101"/>
      <c r="D245" s="101"/>
      <c r="E245" s="101"/>
      <c r="F245" s="101"/>
      <c r="G245" s="101"/>
    </row>
    <row r="246" spans="1:9" ht="12" customHeight="1" x14ac:dyDescent="0.3">
      <c r="A246" s="18" t="s">
        <v>83</v>
      </c>
      <c r="B246" s="102"/>
      <c r="C246" s="103"/>
      <c r="D246" s="103"/>
      <c r="E246" s="103"/>
      <c r="F246" s="103"/>
      <c r="G246" s="103"/>
    </row>
    <row r="247" spans="1:9" ht="28.35" customHeight="1" x14ac:dyDescent="0.3">
      <c r="A247" s="30" t="s">
        <v>85</v>
      </c>
      <c r="B247" s="101" t="s">
        <v>86</v>
      </c>
      <c r="C247" s="101"/>
      <c r="D247" s="101"/>
      <c r="E247" s="101"/>
      <c r="F247" s="101"/>
      <c r="G247" s="101"/>
    </row>
    <row r="248" spans="1:9" ht="29.1" customHeight="1" x14ac:dyDescent="0.3">
      <c r="A248" s="30" t="s">
        <v>87</v>
      </c>
      <c r="B248" s="104"/>
      <c r="C248" s="105"/>
      <c r="D248" s="105"/>
      <c r="E248" s="105"/>
      <c r="F248" s="105"/>
      <c r="G248" s="105"/>
    </row>
    <row r="249" spans="1:9" ht="17.25" customHeight="1" x14ac:dyDescent="0.3">
      <c r="A249" s="19" t="s">
        <v>88</v>
      </c>
      <c r="B249" s="102" t="s">
        <v>139</v>
      </c>
      <c r="C249" s="103"/>
      <c r="D249" s="103"/>
      <c r="E249" s="103"/>
      <c r="F249" s="103"/>
      <c r="G249" s="103"/>
    </row>
    <row r="250" spans="1:9" ht="12" customHeight="1" x14ac:dyDescent="0.3">
      <c r="A250" s="12"/>
    </row>
    <row r="251" spans="1:9" ht="12" customHeight="1" x14ac:dyDescent="0.3">
      <c r="A251" s="16" t="s">
        <v>70</v>
      </c>
      <c r="B251" s="73" t="s">
        <v>115</v>
      </c>
      <c r="C251" s="7"/>
      <c r="D251" s="7"/>
      <c r="E251" s="7"/>
      <c r="F251" s="29"/>
      <c r="G251" s="29"/>
    </row>
    <row r="252" spans="1:9" ht="12" customHeight="1" x14ac:dyDescent="0.3">
      <c r="A252" s="17" t="s">
        <v>72</v>
      </c>
      <c r="B252" s="72" t="s">
        <v>116</v>
      </c>
      <c r="C252" s="107" t="s">
        <v>74</v>
      </c>
      <c r="D252" s="108"/>
      <c r="F252" s="107" t="s">
        <v>75</v>
      </c>
      <c r="G252" s="108"/>
    </row>
    <row r="253" spans="1:9" ht="12" customHeight="1" x14ac:dyDescent="0.3">
      <c r="A253" s="17"/>
      <c r="C253" s="8" t="s">
        <v>76</v>
      </c>
      <c r="D253" s="8" t="s">
        <v>77</v>
      </c>
      <c r="F253" s="8" t="s">
        <v>78</v>
      </c>
      <c r="G253" s="8" t="s">
        <v>79</v>
      </c>
    </row>
    <row r="254" spans="1:9" ht="12" customHeight="1" x14ac:dyDescent="0.3">
      <c r="A254" s="17"/>
      <c r="B254" s="14" t="s">
        <v>57</v>
      </c>
      <c r="C254" s="20">
        <v>192.03</v>
      </c>
      <c r="D254" s="21">
        <f>C254*C$4</f>
        <v>7105.11</v>
      </c>
      <c r="E254" s="9"/>
      <c r="F254" s="22">
        <v>3.94</v>
      </c>
      <c r="G254" s="26">
        <f>F254*C$4</f>
        <v>145.78</v>
      </c>
    </row>
    <row r="255" spans="1:9" ht="12" customHeight="1" x14ac:dyDescent="0.3">
      <c r="A255" s="17"/>
      <c r="B255" s="14" t="s">
        <v>58</v>
      </c>
      <c r="C255" s="20">
        <v>171.17500000000001</v>
      </c>
      <c r="D255" s="21">
        <f>C255*C$5</f>
        <v>6504.6500000000005</v>
      </c>
      <c r="E255" s="9"/>
      <c r="F255" s="22">
        <v>3.5</v>
      </c>
      <c r="G255" s="26">
        <f>F255*C$5</f>
        <v>133</v>
      </c>
    </row>
    <row r="256" spans="1:9" ht="12" customHeight="1" x14ac:dyDescent="0.3">
      <c r="A256" s="17"/>
      <c r="B256" s="14" t="s">
        <v>59</v>
      </c>
      <c r="C256" s="20">
        <v>214.32300000000001</v>
      </c>
      <c r="D256" s="21">
        <f>C256*C$6</f>
        <v>8358.5969999999998</v>
      </c>
      <c r="E256" s="9"/>
      <c r="F256" s="22">
        <v>4.37</v>
      </c>
      <c r="G256" s="26">
        <f>F256*C$6</f>
        <v>170.43</v>
      </c>
    </row>
    <row r="257" spans="1:9" ht="12" customHeight="1" x14ac:dyDescent="0.3">
      <c r="A257" s="17"/>
      <c r="B257" s="14" t="s">
        <v>80</v>
      </c>
      <c r="C257" s="20">
        <v>171.17500000000001</v>
      </c>
      <c r="D257" s="21">
        <f>C257*C$7</f>
        <v>6504.6500000000005</v>
      </c>
      <c r="E257" s="9"/>
      <c r="F257" s="22">
        <v>3.5</v>
      </c>
      <c r="G257" s="26">
        <f>F257*C$7</f>
        <v>133</v>
      </c>
    </row>
    <row r="258" spans="1:9" ht="12" customHeight="1" x14ac:dyDescent="0.3">
      <c r="A258" s="17"/>
      <c r="B258" s="14" t="s">
        <v>61</v>
      </c>
      <c r="C258" s="20">
        <v>192.03</v>
      </c>
      <c r="D258" s="21">
        <f>C258*C$8</f>
        <v>7297.14</v>
      </c>
      <c r="E258" s="9"/>
      <c r="F258" s="22">
        <v>3.94</v>
      </c>
      <c r="G258" s="26">
        <f>F258*C$8</f>
        <v>149.72</v>
      </c>
    </row>
    <row r="259" spans="1:9" ht="12" customHeight="1" x14ac:dyDescent="0.3">
      <c r="A259" s="17"/>
      <c r="B259" s="14" t="s">
        <v>62</v>
      </c>
      <c r="C259" s="91"/>
      <c r="D259" s="21">
        <f>C259*C$9</f>
        <v>0</v>
      </c>
      <c r="E259" s="9"/>
      <c r="F259" s="92"/>
      <c r="G259" s="26">
        <f>F259*C$9</f>
        <v>0</v>
      </c>
    </row>
    <row r="260" spans="1:9" ht="12" customHeight="1" x14ac:dyDescent="0.3">
      <c r="A260" s="17"/>
      <c r="B260" s="14" t="s">
        <v>63</v>
      </c>
      <c r="C260" s="91"/>
      <c r="D260" s="21">
        <f>C260*C$10</f>
        <v>0</v>
      </c>
      <c r="E260" s="9"/>
      <c r="F260" s="92"/>
      <c r="G260" s="26">
        <f>F260*C$10</f>
        <v>0</v>
      </c>
    </row>
    <row r="261" spans="1:9" ht="12" customHeight="1" x14ac:dyDescent="0.3">
      <c r="A261" s="17"/>
      <c r="B261" s="14" t="s">
        <v>64</v>
      </c>
      <c r="C261" s="91"/>
      <c r="D261" s="21">
        <f>C261*C$11</f>
        <v>0</v>
      </c>
      <c r="E261" s="9"/>
      <c r="F261" s="92"/>
      <c r="G261" s="26">
        <f>F261*C$11</f>
        <v>0</v>
      </c>
    </row>
    <row r="262" spans="1:9" ht="12" customHeight="1" x14ac:dyDescent="0.3">
      <c r="A262" s="17"/>
      <c r="B262" s="14" t="s">
        <v>65</v>
      </c>
      <c r="C262" s="91"/>
      <c r="D262" s="21">
        <f>C262*C$12</f>
        <v>0</v>
      </c>
      <c r="E262" s="9"/>
      <c r="F262" s="92"/>
      <c r="G262" s="26">
        <f>F262*C$12</f>
        <v>0</v>
      </c>
    </row>
    <row r="263" spans="1:9" ht="12" customHeight="1" x14ac:dyDescent="0.3">
      <c r="A263" s="17"/>
      <c r="B263" s="14" t="s">
        <v>66</v>
      </c>
      <c r="C263" s="91"/>
      <c r="D263" s="21">
        <f>C263*C$13</f>
        <v>0</v>
      </c>
      <c r="E263" s="9"/>
      <c r="F263" s="92"/>
      <c r="G263" s="26">
        <f>F263*C$13</f>
        <v>0</v>
      </c>
    </row>
    <row r="264" spans="1:9" ht="12" customHeight="1" x14ac:dyDescent="0.3">
      <c r="A264" s="17"/>
      <c r="B264" s="14" t="s">
        <v>25</v>
      </c>
      <c r="C264" s="91"/>
      <c r="D264" s="21">
        <f>C264*C$14</f>
        <v>0</v>
      </c>
      <c r="E264" s="9"/>
      <c r="F264" s="92"/>
      <c r="G264" s="26">
        <f>F264*C$14</f>
        <v>0</v>
      </c>
    </row>
    <row r="265" spans="1:9" ht="12" customHeight="1" x14ac:dyDescent="0.3">
      <c r="A265" s="17"/>
      <c r="B265" s="14" t="s">
        <v>26</v>
      </c>
      <c r="C265" s="39"/>
      <c r="D265" s="21">
        <f>C265*C$15</f>
        <v>0</v>
      </c>
      <c r="E265" s="9"/>
      <c r="F265" s="40"/>
      <c r="G265" s="26">
        <f>F265*C$15</f>
        <v>0</v>
      </c>
    </row>
    <row r="266" spans="1:9" ht="12" customHeight="1" x14ac:dyDescent="0.3">
      <c r="A266" s="17"/>
      <c r="B266" s="14" t="s">
        <v>67</v>
      </c>
      <c r="C266" s="39"/>
      <c r="D266" s="21">
        <f>C266*C$16</f>
        <v>0</v>
      </c>
      <c r="E266" s="9"/>
      <c r="F266" s="40"/>
      <c r="G266" s="26">
        <f>F266*C$16</f>
        <v>0</v>
      </c>
    </row>
    <row r="267" spans="1:9" ht="12" customHeight="1" x14ac:dyDescent="0.3">
      <c r="A267" s="17"/>
      <c r="B267" s="15" t="s">
        <v>81</v>
      </c>
      <c r="C267" s="23"/>
      <c r="D267" s="24">
        <f>SUM(D254:D266)</f>
        <v>35770.147000000004</v>
      </c>
      <c r="E267" s="9"/>
      <c r="F267" s="25"/>
      <c r="G267" s="27">
        <f>SUM(G254:G266)</f>
        <v>731.93000000000006</v>
      </c>
      <c r="I267" s="10"/>
    </row>
    <row r="268" spans="1:9" ht="13.8" customHeight="1" x14ac:dyDescent="0.3">
      <c r="A268" s="18" t="s">
        <v>82</v>
      </c>
      <c r="B268" s="101" t="s">
        <v>144</v>
      </c>
      <c r="C268" s="101"/>
      <c r="D268" s="101"/>
      <c r="E268" s="101"/>
      <c r="F268" s="101"/>
      <c r="G268" s="101"/>
    </row>
    <row r="269" spans="1:9" ht="15.75" customHeight="1" x14ac:dyDescent="0.3">
      <c r="A269" s="18" t="s">
        <v>83</v>
      </c>
      <c r="B269" s="102" t="s">
        <v>142</v>
      </c>
      <c r="C269" s="103"/>
      <c r="D269" s="103"/>
      <c r="E269" s="103"/>
      <c r="F269" s="103"/>
      <c r="G269" s="103"/>
    </row>
    <row r="270" spans="1:9" ht="26.4" customHeight="1" x14ac:dyDescent="0.3">
      <c r="A270" s="30" t="s">
        <v>85</v>
      </c>
      <c r="B270" s="101" t="s">
        <v>86</v>
      </c>
      <c r="C270" s="101"/>
      <c r="D270" s="101"/>
      <c r="E270" s="101"/>
      <c r="F270" s="101"/>
      <c r="G270" s="101"/>
    </row>
    <row r="271" spans="1:9" ht="28.5" customHeight="1" x14ac:dyDescent="0.3">
      <c r="A271" s="30" t="s">
        <v>87</v>
      </c>
      <c r="B271" s="104"/>
      <c r="C271" s="105"/>
      <c r="D271" s="105"/>
      <c r="E271" s="105"/>
      <c r="F271" s="105"/>
      <c r="G271" s="105"/>
    </row>
    <row r="272" spans="1:9" ht="16.5" customHeight="1" x14ac:dyDescent="0.3">
      <c r="A272" s="19" t="s">
        <v>88</v>
      </c>
      <c r="B272" s="102" t="s">
        <v>117</v>
      </c>
      <c r="C272" s="103"/>
      <c r="D272" s="103"/>
      <c r="E272" s="103"/>
      <c r="F272" s="103"/>
      <c r="G272" s="103"/>
    </row>
    <row r="273" spans="1:10" ht="12" customHeight="1" x14ac:dyDescent="0.3">
      <c r="A273" s="12"/>
    </row>
    <row r="274" spans="1:10" ht="12" customHeight="1" x14ac:dyDescent="0.3">
      <c r="A274" s="16" t="s">
        <v>70</v>
      </c>
      <c r="B274" s="73" t="s">
        <v>118</v>
      </c>
      <c r="C274" s="7"/>
      <c r="D274" s="7"/>
      <c r="E274" s="7"/>
      <c r="F274" s="29"/>
      <c r="G274" s="29"/>
    </row>
    <row r="275" spans="1:10" ht="12" customHeight="1" x14ac:dyDescent="0.3">
      <c r="A275" s="17" t="s">
        <v>72</v>
      </c>
      <c r="B275" s="72" t="s">
        <v>119</v>
      </c>
      <c r="C275" s="107" t="s">
        <v>74</v>
      </c>
      <c r="D275" s="108"/>
      <c r="F275" s="107" t="s">
        <v>75</v>
      </c>
      <c r="G275" s="108"/>
    </row>
    <row r="276" spans="1:10" ht="12" customHeight="1" x14ac:dyDescent="0.3">
      <c r="A276" s="17"/>
      <c r="C276" s="8" t="s">
        <v>76</v>
      </c>
      <c r="D276" s="8" t="s">
        <v>77</v>
      </c>
      <c r="F276" s="8" t="s">
        <v>78</v>
      </c>
      <c r="G276" s="8" t="s">
        <v>79</v>
      </c>
    </row>
    <row r="277" spans="1:10" ht="12" customHeight="1" x14ac:dyDescent="0.3">
      <c r="A277" s="17"/>
      <c r="B277" s="14" t="s">
        <v>57</v>
      </c>
      <c r="C277" s="20">
        <v>81.132999999999996</v>
      </c>
      <c r="D277" s="21">
        <f>C277*C$4</f>
        <v>3001.9209999999998</v>
      </c>
      <c r="E277" s="9"/>
      <c r="F277" s="22">
        <v>3.08</v>
      </c>
      <c r="G277" s="26">
        <f>F277*C$4</f>
        <v>113.96000000000001</v>
      </c>
      <c r="I277" s="37"/>
      <c r="J277" s="10"/>
    </row>
    <row r="278" spans="1:10" ht="12" customHeight="1" x14ac:dyDescent="0.3">
      <c r="A278" s="17"/>
      <c r="B278" s="14" t="s">
        <v>58</v>
      </c>
      <c r="C278" s="39"/>
      <c r="D278" s="21">
        <f>C278*C$5</f>
        <v>0</v>
      </c>
      <c r="E278" s="9"/>
      <c r="F278" s="40"/>
      <c r="G278" s="26">
        <f>F278*C$5</f>
        <v>0</v>
      </c>
    </row>
    <row r="279" spans="1:10" ht="12" customHeight="1" x14ac:dyDescent="0.3">
      <c r="A279" s="17"/>
      <c r="B279" s="14" t="s">
        <v>59</v>
      </c>
      <c r="C279" s="20">
        <v>81.132999999999996</v>
      </c>
      <c r="D279" s="21">
        <f>C279*C$6</f>
        <v>3164.1869999999999</v>
      </c>
      <c r="E279" s="9"/>
      <c r="F279" s="22">
        <v>3.08</v>
      </c>
      <c r="G279" s="26">
        <f>F279*C$6</f>
        <v>120.12</v>
      </c>
    </row>
    <row r="280" spans="1:10" ht="12" customHeight="1" x14ac:dyDescent="0.3">
      <c r="A280" s="17"/>
      <c r="B280" s="14" t="s">
        <v>80</v>
      </c>
      <c r="C280" s="39"/>
      <c r="D280" s="21">
        <f>C280*C$7</f>
        <v>0</v>
      </c>
      <c r="E280" s="9"/>
      <c r="F280" s="40"/>
      <c r="G280" s="26">
        <f>F280*C$7</f>
        <v>0</v>
      </c>
    </row>
    <row r="281" spans="1:10" ht="12" customHeight="1" x14ac:dyDescent="0.3">
      <c r="A281" s="17"/>
      <c r="B281" s="14" t="s">
        <v>61</v>
      </c>
      <c r="C281" s="20">
        <v>81.132999999999996</v>
      </c>
      <c r="D281" s="21">
        <f>C281*C$8</f>
        <v>3083.0539999999996</v>
      </c>
      <c r="E281" s="9"/>
      <c r="F281" s="22">
        <v>3.08</v>
      </c>
      <c r="G281" s="26">
        <f>F281*C$8</f>
        <v>117.04</v>
      </c>
    </row>
    <row r="282" spans="1:10" ht="12" customHeight="1" x14ac:dyDescent="0.3">
      <c r="A282" s="17"/>
      <c r="B282" s="14" t="s">
        <v>62</v>
      </c>
      <c r="C282" s="20">
        <v>81.132999999999996</v>
      </c>
      <c r="D282" s="21">
        <f>C282*C$9</f>
        <v>892.46299999999997</v>
      </c>
      <c r="E282" s="9"/>
      <c r="F282" s="22">
        <v>3.08</v>
      </c>
      <c r="G282" s="26">
        <f>F282*C$9</f>
        <v>33.880000000000003</v>
      </c>
    </row>
    <row r="283" spans="1:10" ht="12" customHeight="1" x14ac:dyDescent="0.3">
      <c r="A283" s="17"/>
      <c r="B283" s="14" t="s">
        <v>63</v>
      </c>
      <c r="C283" s="39"/>
      <c r="D283" s="21">
        <f>C283*C$10</f>
        <v>0</v>
      </c>
      <c r="E283" s="9"/>
      <c r="F283" s="40"/>
      <c r="G283" s="26">
        <f>F283*C$10</f>
        <v>0</v>
      </c>
    </row>
    <row r="284" spans="1:10" ht="12" customHeight="1" x14ac:dyDescent="0.3">
      <c r="A284" s="17"/>
      <c r="B284" s="14" t="s">
        <v>64</v>
      </c>
      <c r="C284" s="20">
        <v>81.132999999999996</v>
      </c>
      <c r="D284" s="21">
        <f>C284*C$11</f>
        <v>973.596</v>
      </c>
      <c r="E284" s="9"/>
      <c r="F284" s="22">
        <v>3.08</v>
      </c>
      <c r="G284" s="26">
        <f>F284*C$11</f>
        <v>36.96</v>
      </c>
    </row>
    <row r="285" spans="1:10" ht="12" customHeight="1" x14ac:dyDescent="0.3">
      <c r="A285" s="17"/>
      <c r="B285" s="14" t="s">
        <v>65</v>
      </c>
      <c r="C285" s="39"/>
      <c r="D285" s="21">
        <f>C285*C$12</f>
        <v>0</v>
      </c>
      <c r="E285" s="9"/>
      <c r="F285" s="40"/>
      <c r="G285" s="26">
        <f>F285*C$12</f>
        <v>0</v>
      </c>
    </row>
    <row r="286" spans="1:10" ht="12" customHeight="1" x14ac:dyDescent="0.3">
      <c r="A286" s="17"/>
      <c r="B286" s="14" t="s">
        <v>66</v>
      </c>
      <c r="C286" s="20">
        <v>81.132999999999996</v>
      </c>
      <c r="D286" s="21">
        <f>C286*C$13</f>
        <v>1054.729</v>
      </c>
      <c r="E286" s="9"/>
      <c r="F286" s="22">
        <v>3.08</v>
      </c>
      <c r="G286" s="26">
        <f>F286*C$13</f>
        <v>40.04</v>
      </c>
    </row>
    <row r="287" spans="1:10" ht="12" customHeight="1" x14ac:dyDescent="0.3">
      <c r="A287" s="17"/>
      <c r="B287" s="14" t="s">
        <v>25</v>
      </c>
      <c r="C287" s="20">
        <v>74.058999999999997</v>
      </c>
      <c r="D287" s="21">
        <f>C287*C$14</f>
        <v>3999.1859999999997</v>
      </c>
      <c r="E287" s="9"/>
      <c r="F287" s="22">
        <v>2.83</v>
      </c>
      <c r="G287" s="26">
        <f>F287*C$14</f>
        <v>152.82</v>
      </c>
    </row>
    <row r="288" spans="1:10" ht="12" customHeight="1" x14ac:dyDescent="0.3">
      <c r="A288" s="17"/>
      <c r="B288" s="14" t="s">
        <v>26</v>
      </c>
      <c r="C288" s="39"/>
      <c r="D288" s="21">
        <f>C288*C$15</f>
        <v>0</v>
      </c>
      <c r="E288" s="9"/>
      <c r="F288" s="40"/>
      <c r="G288" s="26">
        <f>F288*C$15</f>
        <v>0</v>
      </c>
    </row>
    <row r="289" spans="1:10" ht="12" customHeight="1" x14ac:dyDescent="0.3">
      <c r="A289" s="17"/>
      <c r="B289" s="14" t="s">
        <v>67</v>
      </c>
      <c r="C289" s="39"/>
      <c r="D289" s="21">
        <f>C289*C$16</f>
        <v>0</v>
      </c>
      <c r="E289" s="9"/>
      <c r="F289" s="40"/>
      <c r="G289" s="26">
        <f>F289*C$16</f>
        <v>0</v>
      </c>
    </row>
    <row r="290" spans="1:10" ht="12" customHeight="1" x14ac:dyDescent="0.3">
      <c r="A290" s="17"/>
      <c r="B290" s="15" t="s">
        <v>81</v>
      </c>
      <c r="C290" s="23"/>
      <c r="D290" s="24">
        <f>SUM(D277:D289)</f>
        <v>16169.135999999999</v>
      </c>
      <c r="E290" s="9"/>
      <c r="F290" s="25"/>
      <c r="G290" s="27">
        <f>SUM(G277:G289)</f>
        <v>614.81999999999994</v>
      </c>
      <c r="I290" s="10"/>
    </row>
    <row r="291" spans="1:10" ht="18" customHeight="1" x14ac:dyDescent="0.3">
      <c r="A291" s="18" t="s">
        <v>82</v>
      </c>
      <c r="B291" s="101" t="s">
        <v>143</v>
      </c>
      <c r="C291" s="101"/>
      <c r="D291" s="101"/>
      <c r="E291" s="101"/>
      <c r="F291" s="101"/>
      <c r="G291" s="101"/>
    </row>
    <row r="292" spans="1:10" ht="12" customHeight="1" x14ac:dyDescent="0.3">
      <c r="A292" s="18" t="s">
        <v>83</v>
      </c>
      <c r="B292" s="102"/>
      <c r="C292" s="103"/>
      <c r="D292" s="103"/>
      <c r="E292" s="103"/>
      <c r="F292" s="103"/>
      <c r="G292" s="103"/>
    </row>
    <row r="293" spans="1:10" ht="24" customHeight="1" x14ac:dyDescent="0.3">
      <c r="A293" s="30" t="s">
        <v>85</v>
      </c>
      <c r="B293" s="101" t="s">
        <v>86</v>
      </c>
      <c r="C293" s="101"/>
      <c r="D293" s="101"/>
      <c r="E293" s="101"/>
      <c r="F293" s="101"/>
      <c r="G293" s="101"/>
    </row>
    <row r="294" spans="1:10" ht="29.25" customHeight="1" x14ac:dyDescent="0.3">
      <c r="A294" s="30" t="s">
        <v>87</v>
      </c>
      <c r="B294" s="104"/>
      <c r="C294" s="105"/>
      <c r="D294" s="105"/>
      <c r="E294" s="105"/>
      <c r="F294" s="105"/>
      <c r="G294" s="105"/>
    </row>
    <row r="295" spans="1:10" ht="20.25" customHeight="1" x14ac:dyDescent="0.3">
      <c r="A295" s="19" t="s">
        <v>88</v>
      </c>
      <c r="B295" s="102" t="s">
        <v>120</v>
      </c>
      <c r="C295" s="103"/>
      <c r="D295" s="103"/>
      <c r="E295" s="103"/>
      <c r="F295" s="103"/>
      <c r="G295" s="103"/>
    </row>
    <row r="296" spans="1:10" ht="12" customHeight="1" x14ac:dyDescent="0.3">
      <c r="A296" s="12"/>
    </row>
    <row r="297" spans="1:10" ht="12" customHeight="1" x14ac:dyDescent="0.3">
      <c r="A297" s="16" t="s">
        <v>70</v>
      </c>
      <c r="B297" s="73" t="s">
        <v>121</v>
      </c>
      <c r="C297" s="7"/>
      <c r="D297" s="7"/>
      <c r="E297" s="7"/>
      <c r="F297" s="29"/>
      <c r="G297" s="29"/>
    </row>
    <row r="298" spans="1:10" ht="12" customHeight="1" x14ac:dyDescent="0.3">
      <c r="A298" s="17" t="s">
        <v>72</v>
      </c>
      <c r="B298" s="72" t="s">
        <v>122</v>
      </c>
      <c r="C298" s="107" t="s">
        <v>74</v>
      </c>
      <c r="D298" s="108"/>
      <c r="F298" s="107" t="s">
        <v>75</v>
      </c>
      <c r="G298" s="108"/>
    </row>
    <row r="299" spans="1:10" ht="12" customHeight="1" x14ac:dyDescent="0.3">
      <c r="A299" s="17"/>
      <c r="C299" s="8" t="s">
        <v>76</v>
      </c>
      <c r="D299" s="8" t="s">
        <v>77</v>
      </c>
      <c r="F299" s="8" t="s">
        <v>78</v>
      </c>
      <c r="G299" s="8" t="s">
        <v>79</v>
      </c>
    </row>
    <row r="300" spans="1:10" ht="12" customHeight="1" x14ac:dyDescent="0.3">
      <c r="A300" s="17"/>
      <c r="B300" s="14" t="s">
        <v>57</v>
      </c>
      <c r="C300" s="39"/>
      <c r="D300" s="21">
        <f>C300*C$4</f>
        <v>0</v>
      </c>
      <c r="E300" s="9"/>
      <c r="F300" s="40"/>
      <c r="G300" s="26">
        <f>F300*C$4</f>
        <v>0</v>
      </c>
      <c r="I300" s="37"/>
      <c r="J300" s="10"/>
    </row>
    <row r="301" spans="1:10" ht="12" customHeight="1" x14ac:dyDescent="0.3">
      <c r="A301" s="17"/>
      <c r="B301" s="14" t="s">
        <v>58</v>
      </c>
      <c r="C301" s="20">
        <v>126.824</v>
      </c>
      <c r="D301" s="21">
        <f>C301*C$5</f>
        <v>4819.3119999999999</v>
      </c>
      <c r="E301" s="9"/>
      <c r="F301" s="22">
        <v>3.29</v>
      </c>
      <c r="G301" s="26">
        <f>F301*C$5</f>
        <v>125.02</v>
      </c>
    </row>
    <row r="302" spans="1:10" ht="12" customHeight="1" x14ac:dyDescent="0.3">
      <c r="A302" s="17"/>
      <c r="B302" s="14" t="s">
        <v>59</v>
      </c>
      <c r="C302" s="39"/>
      <c r="D302" s="21">
        <f>C302*C$6</f>
        <v>0</v>
      </c>
      <c r="E302" s="9"/>
      <c r="F302" s="40"/>
      <c r="G302" s="26">
        <f>F302*C$6</f>
        <v>0</v>
      </c>
    </row>
    <row r="303" spans="1:10" ht="12" customHeight="1" x14ac:dyDescent="0.3">
      <c r="A303" s="17"/>
      <c r="B303" s="14" t="s">
        <v>80</v>
      </c>
      <c r="C303" s="20">
        <v>126.824</v>
      </c>
      <c r="D303" s="21">
        <f>C303*C$7</f>
        <v>4819.3119999999999</v>
      </c>
      <c r="E303" s="9"/>
      <c r="F303" s="22">
        <v>3.29</v>
      </c>
      <c r="G303" s="26">
        <f>F303*C$7</f>
        <v>125.02</v>
      </c>
    </row>
    <row r="304" spans="1:10" ht="12" customHeight="1" x14ac:dyDescent="0.3">
      <c r="A304" s="17"/>
      <c r="B304" s="14" t="s">
        <v>61</v>
      </c>
      <c r="C304" s="39"/>
      <c r="D304" s="21">
        <f>C304*C$8</f>
        <v>0</v>
      </c>
      <c r="E304" s="9"/>
      <c r="F304" s="40"/>
      <c r="G304" s="26">
        <f>F304*C$8</f>
        <v>0</v>
      </c>
    </row>
    <row r="305" spans="1:9" ht="12" customHeight="1" x14ac:dyDescent="0.3">
      <c r="A305" s="17"/>
      <c r="B305" s="14" t="s">
        <v>62</v>
      </c>
      <c r="C305" s="39"/>
      <c r="D305" s="21">
        <f>C305*C$9</f>
        <v>0</v>
      </c>
      <c r="E305" s="9"/>
      <c r="F305" s="40"/>
      <c r="G305" s="26">
        <f>F305*C$9</f>
        <v>0</v>
      </c>
    </row>
    <row r="306" spans="1:9" ht="12" customHeight="1" x14ac:dyDescent="0.3">
      <c r="A306" s="17"/>
      <c r="B306" s="14" t="s">
        <v>63</v>
      </c>
      <c r="C306" s="20">
        <v>126.824</v>
      </c>
      <c r="D306" s="21">
        <f>C306*C$10</f>
        <v>1521.8879999999999</v>
      </c>
      <c r="E306" s="9"/>
      <c r="F306" s="22">
        <v>3.29</v>
      </c>
      <c r="G306" s="26">
        <f>F306*C$10</f>
        <v>39.480000000000004</v>
      </c>
    </row>
    <row r="307" spans="1:9" ht="12" customHeight="1" x14ac:dyDescent="0.3">
      <c r="A307" s="17"/>
      <c r="B307" s="14" t="s">
        <v>64</v>
      </c>
      <c r="C307" s="39"/>
      <c r="D307" s="21">
        <f>C307*C$11</f>
        <v>0</v>
      </c>
      <c r="E307" s="9"/>
      <c r="F307" s="40"/>
      <c r="G307" s="26">
        <f>F307*C$11</f>
        <v>0</v>
      </c>
    </row>
    <row r="308" spans="1:9" ht="12" customHeight="1" x14ac:dyDescent="0.3">
      <c r="A308" s="17"/>
      <c r="B308" s="14" t="s">
        <v>65</v>
      </c>
      <c r="C308" s="20">
        <v>126.824</v>
      </c>
      <c r="D308" s="21">
        <f>C308*C$12</f>
        <v>1395.0640000000001</v>
      </c>
      <c r="E308" s="9"/>
      <c r="F308" s="22">
        <v>3.29</v>
      </c>
      <c r="G308" s="26">
        <f>F308*C$12</f>
        <v>36.19</v>
      </c>
    </row>
    <row r="309" spans="1:9" ht="12" customHeight="1" x14ac:dyDescent="0.3">
      <c r="A309" s="17"/>
      <c r="B309" s="14" t="s">
        <v>66</v>
      </c>
      <c r="C309" s="39"/>
      <c r="D309" s="21">
        <f>C309*C$13</f>
        <v>0</v>
      </c>
      <c r="E309" s="9"/>
      <c r="F309" s="40"/>
      <c r="G309" s="26">
        <f>F309*C$13</f>
        <v>0</v>
      </c>
    </row>
    <row r="310" spans="1:9" ht="12" customHeight="1" x14ac:dyDescent="0.3">
      <c r="A310" s="17"/>
      <c r="B310" s="14" t="s">
        <v>25</v>
      </c>
      <c r="C310" s="91"/>
      <c r="D310" s="21">
        <f>C310*C$14</f>
        <v>0</v>
      </c>
      <c r="E310" s="9"/>
      <c r="F310" s="92"/>
      <c r="G310" s="26">
        <f>F310*C$14</f>
        <v>0</v>
      </c>
    </row>
    <row r="311" spans="1:9" ht="12" customHeight="1" x14ac:dyDescent="0.3">
      <c r="A311" s="17"/>
      <c r="B311" s="14" t="s">
        <v>26</v>
      </c>
      <c r="C311" s="39"/>
      <c r="D311" s="21">
        <f>C311*C$15</f>
        <v>0</v>
      </c>
      <c r="E311" s="9"/>
      <c r="F311" s="40"/>
      <c r="G311" s="26">
        <f>F311*C$15</f>
        <v>0</v>
      </c>
    </row>
    <row r="312" spans="1:9" ht="12" customHeight="1" x14ac:dyDescent="0.3">
      <c r="A312" s="17"/>
      <c r="B312" s="14" t="s">
        <v>67</v>
      </c>
      <c r="C312" s="39"/>
      <c r="D312" s="21">
        <f>C312*C$16</f>
        <v>0</v>
      </c>
      <c r="E312" s="9"/>
      <c r="F312" s="40"/>
      <c r="G312" s="26">
        <f>F312*C$16</f>
        <v>0</v>
      </c>
    </row>
    <row r="313" spans="1:9" ht="12" customHeight="1" x14ac:dyDescent="0.3">
      <c r="A313" s="17"/>
      <c r="B313" s="15" t="s">
        <v>81</v>
      </c>
      <c r="C313" s="23"/>
      <c r="D313" s="24">
        <f>SUM(D300:D312)</f>
        <v>12555.575999999999</v>
      </c>
      <c r="E313" s="9"/>
      <c r="F313" s="25"/>
      <c r="G313" s="27">
        <f>SUM(G300:G312)</f>
        <v>325.70999999999998</v>
      </c>
      <c r="I313" s="10"/>
    </row>
    <row r="314" spans="1:9" ht="18" customHeight="1" x14ac:dyDescent="0.3">
      <c r="A314" s="18" t="s">
        <v>82</v>
      </c>
      <c r="B314" s="101" t="s">
        <v>143</v>
      </c>
      <c r="C314" s="101"/>
      <c r="D314" s="101"/>
      <c r="E314" s="101"/>
      <c r="F314" s="101"/>
      <c r="G314" s="101"/>
    </row>
    <row r="315" spans="1:9" ht="12" customHeight="1" x14ac:dyDescent="0.3">
      <c r="A315" s="18" t="s">
        <v>83</v>
      </c>
      <c r="B315" s="102"/>
      <c r="C315" s="103"/>
      <c r="D315" s="103"/>
      <c r="E315" s="103"/>
      <c r="F315" s="103"/>
      <c r="G315" s="103"/>
    </row>
    <row r="316" spans="1:9" ht="24" customHeight="1" x14ac:dyDescent="0.3">
      <c r="A316" s="30" t="s">
        <v>85</v>
      </c>
      <c r="B316" s="101" t="s">
        <v>86</v>
      </c>
      <c r="C316" s="101"/>
      <c r="D316" s="101"/>
      <c r="E316" s="101"/>
      <c r="F316" s="101"/>
      <c r="G316" s="101"/>
    </row>
    <row r="317" spans="1:9" ht="29.25" customHeight="1" x14ac:dyDescent="0.3">
      <c r="A317" s="30" t="s">
        <v>87</v>
      </c>
      <c r="B317" s="104"/>
      <c r="C317" s="105"/>
      <c r="D317" s="105"/>
      <c r="E317" s="105"/>
      <c r="F317" s="105"/>
      <c r="G317" s="105"/>
    </row>
    <row r="318" spans="1:9" ht="15" customHeight="1" x14ac:dyDescent="0.3">
      <c r="A318" s="19" t="s">
        <v>88</v>
      </c>
      <c r="B318" s="102" t="s">
        <v>123</v>
      </c>
      <c r="C318" s="103"/>
      <c r="D318" s="103"/>
      <c r="E318" s="103"/>
      <c r="F318" s="103"/>
      <c r="G318" s="103"/>
    </row>
    <row r="319" spans="1:9" ht="12" customHeight="1" x14ac:dyDescent="0.3">
      <c r="A319" s="12"/>
    </row>
    <row r="320" spans="1:9" ht="12" customHeight="1" x14ac:dyDescent="0.3">
      <c r="A320" s="16" t="s">
        <v>70</v>
      </c>
      <c r="B320" s="6" t="s">
        <v>124</v>
      </c>
      <c r="C320" s="7"/>
      <c r="D320" s="7"/>
      <c r="E320" s="7"/>
      <c r="F320" s="29"/>
      <c r="G320" s="29"/>
    </row>
    <row r="321" spans="1:7" ht="12" customHeight="1" x14ac:dyDescent="0.3">
      <c r="A321" s="17" t="s">
        <v>72</v>
      </c>
      <c r="B321" s="2" t="s">
        <v>125</v>
      </c>
      <c r="C321" s="107" t="s">
        <v>74</v>
      </c>
      <c r="D321" s="108"/>
      <c r="F321" s="107" t="s">
        <v>75</v>
      </c>
      <c r="G321" s="108"/>
    </row>
    <row r="322" spans="1:7" ht="12" customHeight="1" x14ac:dyDescent="0.3">
      <c r="A322" s="17"/>
      <c r="C322" s="8" t="s">
        <v>76</v>
      </c>
      <c r="D322" s="8" t="s">
        <v>77</v>
      </c>
      <c r="F322" s="8" t="s">
        <v>78</v>
      </c>
      <c r="G322" s="8" t="s">
        <v>79</v>
      </c>
    </row>
    <row r="323" spans="1:7" ht="12" customHeight="1" x14ac:dyDescent="0.3">
      <c r="A323" s="17"/>
      <c r="B323" s="14" t="s">
        <v>57</v>
      </c>
      <c r="C323" s="20">
        <v>457.09100000000001</v>
      </c>
      <c r="D323" s="21">
        <f>C323*C$4</f>
        <v>16912.367000000002</v>
      </c>
      <c r="E323" s="9"/>
      <c r="F323" s="22">
        <v>12.1</v>
      </c>
      <c r="G323" s="26">
        <f>F323*C$4</f>
        <v>447.7</v>
      </c>
    </row>
    <row r="324" spans="1:7" ht="12" customHeight="1" x14ac:dyDescent="0.3">
      <c r="A324" s="17"/>
      <c r="B324" s="14" t="s">
        <v>58</v>
      </c>
      <c r="C324" s="20">
        <v>457.09100000000001</v>
      </c>
      <c r="D324" s="21">
        <f>C324*C$5</f>
        <v>17369.457999999999</v>
      </c>
      <c r="E324" s="9"/>
      <c r="F324" s="22">
        <v>12.1</v>
      </c>
      <c r="G324" s="26">
        <f>F324*C$5</f>
        <v>459.8</v>
      </c>
    </row>
    <row r="325" spans="1:7" ht="12" customHeight="1" x14ac:dyDescent="0.3">
      <c r="A325" s="17"/>
      <c r="B325" s="14" t="s">
        <v>59</v>
      </c>
      <c r="C325" s="20">
        <v>457.09100000000001</v>
      </c>
      <c r="D325" s="21">
        <f>C325*C$6</f>
        <v>17826.548999999999</v>
      </c>
      <c r="E325" s="9"/>
      <c r="F325" s="22">
        <v>12.1</v>
      </c>
      <c r="G325" s="26">
        <f>F325*C$6</f>
        <v>471.9</v>
      </c>
    </row>
    <row r="326" spans="1:7" ht="12" customHeight="1" x14ac:dyDescent="0.3">
      <c r="A326" s="17"/>
      <c r="B326" s="14" t="s">
        <v>80</v>
      </c>
      <c r="C326" s="20">
        <v>457.09100000000001</v>
      </c>
      <c r="D326" s="21">
        <f>C326*C$7</f>
        <v>17369.457999999999</v>
      </c>
      <c r="E326" s="9"/>
      <c r="F326" s="22">
        <v>12.1</v>
      </c>
      <c r="G326" s="26">
        <f>F326*C$7</f>
        <v>459.8</v>
      </c>
    </row>
    <row r="327" spans="1:7" ht="12" customHeight="1" x14ac:dyDescent="0.3">
      <c r="A327" s="17"/>
      <c r="B327" s="14" t="s">
        <v>61</v>
      </c>
      <c r="C327" s="20">
        <v>457.09100000000001</v>
      </c>
      <c r="D327" s="21">
        <f>C327*C$8</f>
        <v>17369.457999999999</v>
      </c>
      <c r="E327" s="9"/>
      <c r="F327" s="22">
        <v>12.1</v>
      </c>
      <c r="G327" s="26">
        <f>F327*C$8</f>
        <v>459.8</v>
      </c>
    </row>
    <row r="328" spans="1:7" ht="12" customHeight="1" x14ac:dyDescent="0.3">
      <c r="A328" s="17"/>
      <c r="B328" s="14" t="s">
        <v>62</v>
      </c>
      <c r="C328" s="20">
        <v>431.30900000000003</v>
      </c>
      <c r="D328" s="21">
        <f>C328*C$9</f>
        <v>4744.3990000000003</v>
      </c>
      <c r="E328" s="9"/>
      <c r="F328" s="22">
        <v>11.44</v>
      </c>
      <c r="G328" s="26">
        <f>F328*C$9</f>
        <v>125.83999999999999</v>
      </c>
    </row>
    <row r="329" spans="1:7" ht="12" customHeight="1" x14ac:dyDescent="0.3">
      <c r="A329" s="17"/>
      <c r="B329" s="14" t="s">
        <v>63</v>
      </c>
      <c r="C329" s="20">
        <v>431.30900000000003</v>
      </c>
      <c r="D329" s="21">
        <f>C329*C$10</f>
        <v>5175.7080000000005</v>
      </c>
      <c r="E329" s="9"/>
      <c r="F329" s="22">
        <v>11.44</v>
      </c>
      <c r="G329" s="26">
        <f>F329*C$10</f>
        <v>137.28</v>
      </c>
    </row>
    <row r="330" spans="1:7" ht="12" customHeight="1" x14ac:dyDescent="0.3">
      <c r="A330" s="17"/>
      <c r="B330" s="14" t="s">
        <v>64</v>
      </c>
      <c r="C330" s="20">
        <v>431.30900000000003</v>
      </c>
      <c r="D330" s="21">
        <f>C330*C$11</f>
        <v>5175.7080000000005</v>
      </c>
      <c r="E330" s="9"/>
      <c r="F330" s="22">
        <v>11.44</v>
      </c>
      <c r="G330" s="26">
        <f>F330*C$11</f>
        <v>137.28</v>
      </c>
    </row>
    <row r="331" spans="1:7" ht="12" customHeight="1" x14ac:dyDescent="0.3">
      <c r="A331" s="17"/>
      <c r="B331" s="14" t="s">
        <v>65</v>
      </c>
      <c r="C331" s="20">
        <v>431.30900000000003</v>
      </c>
      <c r="D331" s="21">
        <f>C331*C$12</f>
        <v>4744.3990000000003</v>
      </c>
      <c r="E331" s="9"/>
      <c r="F331" s="22">
        <v>11.44</v>
      </c>
      <c r="G331" s="26">
        <f>F331*C$12</f>
        <v>125.83999999999999</v>
      </c>
    </row>
    <row r="332" spans="1:7" ht="12" customHeight="1" x14ac:dyDescent="0.3">
      <c r="A332" s="17"/>
      <c r="B332" s="14" t="s">
        <v>66</v>
      </c>
      <c r="C332" s="20">
        <v>431.30900000000003</v>
      </c>
      <c r="D332" s="21">
        <f>C332*C$13</f>
        <v>5607.0170000000007</v>
      </c>
      <c r="E332" s="9"/>
      <c r="F332" s="22">
        <v>11.44</v>
      </c>
      <c r="G332" s="26">
        <f>F332*C$13</f>
        <v>148.72</v>
      </c>
    </row>
    <row r="333" spans="1:7" ht="12" customHeight="1" x14ac:dyDescent="0.3">
      <c r="A333" s="17"/>
      <c r="B333" s="14" t="s">
        <v>25</v>
      </c>
      <c r="C333" s="20">
        <v>215.655</v>
      </c>
      <c r="D333" s="21">
        <f>C333*C$14</f>
        <v>11645.37</v>
      </c>
      <c r="E333" s="9"/>
      <c r="F333" s="22">
        <v>5.72</v>
      </c>
      <c r="G333" s="26">
        <f>F333*C$14</f>
        <v>308.88</v>
      </c>
    </row>
    <row r="334" spans="1:7" ht="12" customHeight="1" x14ac:dyDescent="0.3">
      <c r="A334" s="17"/>
      <c r="B334" s="14" t="s">
        <v>26</v>
      </c>
      <c r="C334" s="39"/>
      <c r="D334" s="21">
        <f>C334*C$15</f>
        <v>0</v>
      </c>
      <c r="E334" s="9"/>
      <c r="F334" s="40"/>
      <c r="G334" s="26">
        <f>F334*C$15</f>
        <v>0</v>
      </c>
    </row>
    <row r="335" spans="1:7" ht="12" customHeight="1" x14ac:dyDescent="0.3">
      <c r="A335" s="17"/>
      <c r="B335" s="14" t="s">
        <v>67</v>
      </c>
      <c r="C335" s="39"/>
      <c r="D335" s="21">
        <f>C335*C$16</f>
        <v>0</v>
      </c>
      <c r="E335" s="9"/>
      <c r="F335" s="40"/>
      <c r="G335" s="26">
        <f>F335*C$16</f>
        <v>0</v>
      </c>
    </row>
    <row r="336" spans="1:7" ht="12" customHeight="1" x14ac:dyDescent="0.3">
      <c r="A336" s="17"/>
      <c r="B336" s="15" t="s">
        <v>81</v>
      </c>
      <c r="C336" s="23"/>
      <c r="D336" s="24">
        <f>SUM(D323:D335)</f>
        <v>123939.891</v>
      </c>
      <c r="E336" s="9"/>
      <c r="F336" s="25"/>
      <c r="G336" s="27">
        <f>SUM(G323:G335)</f>
        <v>3282.8400000000006</v>
      </c>
    </row>
    <row r="337" spans="1:7" ht="13.8" customHeight="1" x14ac:dyDescent="0.3">
      <c r="A337" s="18" t="s">
        <v>82</v>
      </c>
      <c r="B337" s="101" t="s">
        <v>144</v>
      </c>
      <c r="C337" s="101"/>
      <c r="D337" s="101"/>
      <c r="E337" s="101"/>
      <c r="F337" s="101"/>
      <c r="G337" s="101"/>
    </row>
    <row r="338" spans="1:7" ht="12" customHeight="1" x14ac:dyDescent="0.3">
      <c r="A338" s="18" t="s">
        <v>83</v>
      </c>
      <c r="B338" s="102"/>
      <c r="C338" s="103"/>
      <c r="D338" s="103"/>
      <c r="E338" s="103"/>
      <c r="F338" s="103"/>
      <c r="G338" s="103"/>
    </row>
    <row r="339" spans="1:7" ht="29.4" customHeight="1" x14ac:dyDescent="0.3">
      <c r="A339" s="30" t="s">
        <v>85</v>
      </c>
      <c r="B339" s="101" t="s">
        <v>86</v>
      </c>
      <c r="C339" s="101"/>
      <c r="D339" s="101"/>
      <c r="E339" s="101"/>
      <c r="F339" s="101"/>
      <c r="G339" s="101"/>
    </row>
    <row r="340" spans="1:7" ht="28.5" customHeight="1" x14ac:dyDescent="0.3">
      <c r="A340" s="30" t="s">
        <v>87</v>
      </c>
      <c r="B340" s="104"/>
      <c r="C340" s="105"/>
      <c r="D340" s="105"/>
      <c r="E340" s="105"/>
      <c r="F340" s="105"/>
      <c r="G340" s="105"/>
    </row>
    <row r="341" spans="1:7" ht="30.75" customHeight="1" x14ac:dyDescent="0.3">
      <c r="A341" s="19" t="s">
        <v>88</v>
      </c>
      <c r="B341" s="102" t="s">
        <v>126</v>
      </c>
      <c r="C341" s="103"/>
      <c r="D341" s="103"/>
      <c r="E341" s="103"/>
      <c r="F341" s="103"/>
      <c r="G341" s="103"/>
    </row>
    <row r="342" spans="1:7" ht="12" customHeight="1" x14ac:dyDescent="0.3">
      <c r="A342" s="12"/>
    </row>
    <row r="343" spans="1:7" ht="12" customHeight="1" x14ac:dyDescent="0.3">
      <c r="A343" s="16" t="s">
        <v>70</v>
      </c>
      <c r="B343" s="6" t="s">
        <v>127</v>
      </c>
      <c r="C343" s="7"/>
      <c r="D343" s="7"/>
      <c r="E343" s="7"/>
      <c r="F343" s="29"/>
      <c r="G343" s="29"/>
    </row>
    <row r="344" spans="1:7" ht="12" customHeight="1" x14ac:dyDescent="0.3">
      <c r="A344" s="17" t="s">
        <v>72</v>
      </c>
      <c r="B344" s="2" t="s">
        <v>128</v>
      </c>
      <c r="C344" s="107" t="s">
        <v>74</v>
      </c>
      <c r="D344" s="108"/>
      <c r="F344" s="107" t="s">
        <v>75</v>
      </c>
      <c r="G344" s="108"/>
    </row>
    <row r="345" spans="1:7" ht="12" customHeight="1" x14ac:dyDescent="0.3">
      <c r="A345" s="17"/>
      <c r="C345" s="8" t="s">
        <v>76</v>
      </c>
      <c r="D345" s="8" t="s">
        <v>77</v>
      </c>
      <c r="F345" s="8" t="s">
        <v>78</v>
      </c>
      <c r="G345" s="8" t="s">
        <v>79</v>
      </c>
    </row>
    <row r="346" spans="1:7" ht="12" customHeight="1" x14ac:dyDescent="0.3">
      <c r="A346" s="17"/>
      <c r="B346" s="14" t="s">
        <v>57</v>
      </c>
      <c r="C346" s="20">
        <v>5.2060000000000004</v>
      </c>
      <c r="D346" s="21">
        <f>C346*C$4</f>
        <v>192.62200000000001</v>
      </c>
      <c r="E346" s="9"/>
      <c r="F346" s="22">
        <v>0.17</v>
      </c>
      <c r="G346" s="26">
        <f>F346*C$4</f>
        <v>6.29</v>
      </c>
    </row>
    <row r="347" spans="1:7" ht="12" customHeight="1" x14ac:dyDescent="0.3">
      <c r="A347" s="17"/>
      <c r="B347" s="14" t="s">
        <v>58</v>
      </c>
      <c r="C347" s="20">
        <v>5.2060000000000004</v>
      </c>
      <c r="D347" s="21">
        <f>C347*C$5</f>
        <v>197.828</v>
      </c>
      <c r="E347" s="9"/>
      <c r="F347" s="22">
        <v>0.17</v>
      </c>
      <c r="G347" s="26">
        <f>F347*C$5</f>
        <v>6.4600000000000009</v>
      </c>
    </row>
    <row r="348" spans="1:7" ht="12" customHeight="1" x14ac:dyDescent="0.3">
      <c r="A348" s="17"/>
      <c r="B348" s="14" t="s">
        <v>59</v>
      </c>
      <c r="C348" s="20">
        <v>5.2060000000000004</v>
      </c>
      <c r="D348" s="21">
        <f>C348*C$6</f>
        <v>203.03400000000002</v>
      </c>
      <c r="E348" s="9"/>
      <c r="F348" s="22">
        <v>0.17</v>
      </c>
      <c r="G348" s="26">
        <f>F348*C$6</f>
        <v>6.6300000000000008</v>
      </c>
    </row>
    <row r="349" spans="1:7" ht="12" customHeight="1" x14ac:dyDescent="0.3">
      <c r="A349" s="17"/>
      <c r="B349" s="14" t="s">
        <v>80</v>
      </c>
      <c r="C349" s="20">
        <v>5.2060000000000004</v>
      </c>
      <c r="D349" s="21">
        <f>C349*C$7</f>
        <v>197.828</v>
      </c>
      <c r="E349" s="9"/>
      <c r="F349" s="22">
        <v>0.17</v>
      </c>
      <c r="G349" s="26">
        <f>F349*C$7</f>
        <v>6.4600000000000009</v>
      </c>
    </row>
    <row r="350" spans="1:7" ht="12" customHeight="1" x14ac:dyDescent="0.3">
      <c r="A350" s="17"/>
      <c r="B350" s="14" t="s">
        <v>61</v>
      </c>
      <c r="C350" s="20">
        <v>5.2060000000000004</v>
      </c>
      <c r="D350" s="21">
        <f>C350*C$8</f>
        <v>197.828</v>
      </c>
      <c r="E350" s="9"/>
      <c r="F350" s="22">
        <v>0.17</v>
      </c>
      <c r="G350" s="26">
        <f>F350*C$8</f>
        <v>6.4600000000000009</v>
      </c>
    </row>
    <row r="351" spans="1:7" ht="12" customHeight="1" x14ac:dyDescent="0.3">
      <c r="A351" s="17"/>
      <c r="B351" s="14" t="s">
        <v>62</v>
      </c>
      <c r="C351" s="91"/>
      <c r="D351" s="21">
        <f>C351*C$9</f>
        <v>0</v>
      </c>
      <c r="E351" s="9"/>
      <c r="F351" s="92"/>
      <c r="G351" s="26">
        <f>F351*C$9</f>
        <v>0</v>
      </c>
    </row>
    <row r="352" spans="1:7" ht="12" customHeight="1" x14ac:dyDescent="0.3">
      <c r="A352" s="17"/>
      <c r="B352" s="14" t="s">
        <v>63</v>
      </c>
      <c r="C352" s="91"/>
      <c r="D352" s="21">
        <f>C352*C$10</f>
        <v>0</v>
      </c>
      <c r="E352" s="9"/>
      <c r="F352" s="92"/>
      <c r="G352" s="26">
        <f>F352*C$10</f>
        <v>0</v>
      </c>
    </row>
    <row r="353" spans="1:7" ht="12" customHeight="1" x14ac:dyDescent="0.3">
      <c r="A353" s="17"/>
      <c r="B353" s="14" t="s">
        <v>64</v>
      </c>
      <c r="C353" s="91"/>
      <c r="D353" s="21">
        <f>C353*C$11</f>
        <v>0</v>
      </c>
      <c r="E353" s="9"/>
      <c r="F353" s="92"/>
      <c r="G353" s="26">
        <f>F353*C$11</f>
        <v>0</v>
      </c>
    </row>
    <row r="354" spans="1:7" ht="12" customHeight="1" x14ac:dyDescent="0.3">
      <c r="A354" s="17"/>
      <c r="B354" s="14" t="s">
        <v>65</v>
      </c>
      <c r="C354" s="91"/>
      <c r="D354" s="21">
        <f>C354*C$12</f>
        <v>0</v>
      </c>
      <c r="E354" s="9"/>
      <c r="F354" s="92"/>
      <c r="G354" s="26">
        <f>F354*C$12</f>
        <v>0</v>
      </c>
    </row>
    <row r="355" spans="1:7" ht="12" customHeight="1" x14ac:dyDescent="0.3">
      <c r="A355" s="17"/>
      <c r="B355" s="14" t="s">
        <v>66</v>
      </c>
      <c r="C355" s="91"/>
      <c r="D355" s="21">
        <f>C355*C$13</f>
        <v>0</v>
      </c>
      <c r="E355" s="9"/>
      <c r="F355" s="92"/>
      <c r="G355" s="26">
        <f>F355*C$13</f>
        <v>0</v>
      </c>
    </row>
    <row r="356" spans="1:7" ht="12" customHeight="1" x14ac:dyDescent="0.3">
      <c r="A356" s="17"/>
      <c r="B356" s="14" t="s">
        <v>25</v>
      </c>
      <c r="C356" s="91"/>
      <c r="D356" s="21">
        <f>C356*C$14</f>
        <v>0</v>
      </c>
      <c r="E356" s="9"/>
      <c r="F356" s="92"/>
      <c r="G356" s="26">
        <f>F356*C$14</f>
        <v>0</v>
      </c>
    </row>
    <row r="357" spans="1:7" ht="12" customHeight="1" x14ac:dyDescent="0.3">
      <c r="A357" s="17"/>
      <c r="B357" s="14" t="s">
        <v>26</v>
      </c>
      <c r="C357" s="39"/>
      <c r="D357" s="21">
        <f>C357*C$15</f>
        <v>0</v>
      </c>
      <c r="E357" s="9"/>
      <c r="F357" s="40"/>
      <c r="G357" s="26">
        <f>F357*C$15</f>
        <v>0</v>
      </c>
    </row>
    <row r="358" spans="1:7" ht="12" customHeight="1" x14ac:dyDescent="0.3">
      <c r="A358" s="17"/>
      <c r="B358" s="14" t="s">
        <v>67</v>
      </c>
      <c r="C358" s="39"/>
      <c r="D358" s="21">
        <f>C358*C$16</f>
        <v>0</v>
      </c>
      <c r="E358" s="9"/>
      <c r="F358" s="40"/>
      <c r="G358" s="26">
        <f>F358*C$16</f>
        <v>0</v>
      </c>
    </row>
    <row r="359" spans="1:7" ht="12" customHeight="1" x14ac:dyDescent="0.3">
      <c r="A359" s="17"/>
      <c r="B359" s="15" t="s">
        <v>81</v>
      </c>
      <c r="C359" s="23"/>
      <c r="D359" s="24">
        <f>SUM(D346:D358)</f>
        <v>989.14</v>
      </c>
      <c r="E359" s="9"/>
      <c r="F359" s="25"/>
      <c r="G359" s="27">
        <f>SUM(G346:G358)</f>
        <v>32.300000000000004</v>
      </c>
    </row>
    <row r="360" spans="1:7" ht="13.8" customHeight="1" x14ac:dyDescent="0.3">
      <c r="A360" s="18" t="s">
        <v>82</v>
      </c>
      <c r="B360" s="101" t="s">
        <v>144</v>
      </c>
      <c r="C360" s="101"/>
      <c r="D360" s="101"/>
      <c r="E360" s="101"/>
      <c r="F360" s="101"/>
      <c r="G360" s="101"/>
    </row>
    <row r="361" spans="1:7" ht="12" customHeight="1" x14ac:dyDescent="0.3">
      <c r="A361" s="18" t="s">
        <v>83</v>
      </c>
      <c r="B361" s="102"/>
      <c r="C361" s="103"/>
      <c r="D361" s="103"/>
      <c r="E361" s="103"/>
      <c r="F361" s="103"/>
      <c r="G361" s="103"/>
    </row>
    <row r="362" spans="1:7" ht="29.4" customHeight="1" x14ac:dyDescent="0.3">
      <c r="A362" s="30" t="s">
        <v>85</v>
      </c>
      <c r="B362" s="101" t="s">
        <v>86</v>
      </c>
      <c r="C362" s="101"/>
      <c r="D362" s="101"/>
      <c r="E362" s="101"/>
      <c r="F362" s="101"/>
      <c r="G362" s="101"/>
    </row>
    <row r="363" spans="1:7" ht="28.5" customHeight="1" x14ac:dyDescent="0.3">
      <c r="A363" s="30" t="s">
        <v>87</v>
      </c>
      <c r="B363" s="104"/>
      <c r="C363" s="105"/>
      <c r="D363" s="105"/>
      <c r="E363" s="105"/>
      <c r="F363" s="105"/>
      <c r="G363" s="105"/>
    </row>
    <row r="364" spans="1:7" ht="18" customHeight="1" x14ac:dyDescent="0.3">
      <c r="A364" s="19" t="s">
        <v>88</v>
      </c>
      <c r="B364" s="102"/>
      <c r="C364" s="103"/>
      <c r="D364" s="103"/>
      <c r="E364" s="103"/>
      <c r="F364" s="103"/>
      <c r="G364" s="103"/>
    </row>
    <row r="365" spans="1:7" ht="12" customHeight="1" x14ac:dyDescent="0.3">
      <c r="A365" s="12"/>
    </row>
    <row r="366" spans="1:7" ht="12" customHeight="1" x14ac:dyDescent="0.3">
      <c r="A366" s="16" t="s">
        <v>70</v>
      </c>
      <c r="B366" s="6" t="s">
        <v>129</v>
      </c>
      <c r="C366" s="7"/>
      <c r="D366" s="7"/>
      <c r="E366" s="7"/>
      <c r="F366" s="29"/>
      <c r="G366" s="29"/>
    </row>
    <row r="367" spans="1:7" ht="12" customHeight="1" x14ac:dyDescent="0.3">
      <c r="A367" s="17" t="s">
        <v>72</v>
      </c>
      <c r="B367" s="2" t="s">
        <v>130</v>
      </c>
      <c r="C367" s="107" t="s">
        <v>74</v>
      </c>
      <c r="D367" s="108"/>
      <c r="F367" s="107" t="s">
        <v>75</v>
      </c>
      <c r="G367" s="108"/>
    </row>
    <row r="368" spans="1:7" ht="12" customHeight="1" x14ac:dyDescent="0.3">
      <c r="A368" s="17"/>
      <c r="C368" s="8" t="s">
        <v>76</v>
      </c>
      <c r="D368" s="8" t="s">
        <v>77</v>
      </c>
      <c r="F368" s="8" t="s">
        <v>78</v>
      </c>
      <c r="G368" s="8" t="s">
        <v>79</v>
      </c>
    </row>
    <row r="369" spans="1:7" ht="12" customHeight="1" x14ac:dyDescent="0.3">
      <c r="A369" s="17"/>
      <c r="B369" s="14" t="s">
        <v>57</v>
      </c>
      <c r="C369" s="20">
        <v>268.67</v>
      </c>
      <c r="D369" s="21">
        <f>C369*C$4</f>
        <v>9940.7900000000009</v>
      </c>
      <c r="E369" s="9"/>
      <c r="F369" s="22">
        <v>5.35</v>
      </c>
      <c r="G369" s="26">
        <f>F369*C$4</f>
        <v>197.95</v>
      </c>
    </row>
    <row r="370" spans="1:7" ht="12" customHeight="1" x14ac:dyDescent="0.3">
      <c r="A370" s="17"/>
      <c r="B370" s="14" t="s">
        <v>58</v>
      </c>
      <c r="C370" s="20">
        <v>268.21699999999998</v>
      </c>
      <c r="D370" s="21">
        <f>C370*C$5</f>
        <v>10192.245999999999</v>
      </c>
      <c r="E370" s="9"/>
      <c r="F370" s="22">
        <v>5.39</v>
      </c>
      <c r="G370" s="26">
        <f>F370*C$5</f>
        <v>204.82</v>
      </c>
    </row>
    <row r="371" spans="1:7" ht="12" customHeight="1" x14ac:dyDescent="0.3">
      <c r="A371" s="17"/>
      <c r="B371" s="14" t="s">
        <v>59</v>
      </c>
      <c r="C371" s="20">
        <v>268.21699999999998</v>
      </c>
      <c r="D371" s="21">
        <f>C371*C$6</f>
        <v>10460.463</v>
      </c>
      <c r="E371" s="9"/>
      <c r="F371" s="22">
        <v>5.39</v>
      </c>
      <c r="G371" s="26">
        <f>F371*C$6</f>
        <v>210.20999999999998</v>
      </c>
    </row>
    <row r="372" spans="1:7" ht="12" customHeight="1" x14ac:dyDescent="0.3">
      <c r="A372" s="17"/>
      <c r="B372" s="14" t="s">
        <v>80</v>
      </c>
      <c r="C372" s="20">
        <v>268.21699999999998</v>
      </c>
      <c r="D372" s="21">
        <f>C372*C$7</f>
        <v>10192.245999999999</v>
      </c>
      <c r="E372" s="9"/>
      <c r="F372" s="22">
        <v>5.39</v>
      </c>
      <c r="G372" s="26">
        <f>F372*C$7</f>
        <v>204.82</v>
      </c>
    </row>
    <row r="373" spans="1:7" ht="12" customHeight="1" x14ac:dyDescent="0.3">
      <c r="A373" s="17"/>
      <c r="B373" s="14" t="s">
        <v>61</v>
      </c>
      <c r="C373" s="20">
        <v>270.75099999999998</v>
      </c>
      <c r="D373" s="21">
        <f>C373*C$8</f>
        <v>10288.537999999999</v>
      </c>
      <c r="E373" s="9"/>
      <c r="F373" s="22">
        <v>5.47</v>
      </c>
      <c r="G373" s="26">
        <f>F373*C$8</f>
        <v>207.85999999999999</v>
      </c>
    </row>
    <row r="374" spans="1:7" ht="12" customHeight="1" x14ac:dyDescent="0.3">
      <c r="A374" s="17"/>
      <c r="B374" s="14" t="s">
        <v>62</v>
      </c>
      <c r="C374" s="91"/>
      <c r="D374" s="21">
        <f>C374*C$9</f>
        <v>0</v>
      </c>
      <c r="E374" s="9"/>
      <c r="F374" s="92"/>
      <c r="G374" s="26">
        <f>F374*C$9</f>
        <v>0</v>
      </c>
    </row>
    <row r="375" spans="1:7" ht="12" customHeight="1" x14ac:dyDescent="0.3">
      <c r="A375" s="17"/>
      <c r="B375" s="14" t="s">
        <v>63</v>
      </c>
      <c r="C375" s="91"/>
      <c r="D375" s="21">
        <f>C375*C$10</f>
        <v>0</v>
      </c>
      <c r="E375" s="9"/>
      <c r="F375" s="92"/>
      <c r="G375" s="26">
        <f>F375*C$10</f>
        <v>0</v>
      </c>
    </row>
    <row r="376" spans="1:7" ht="12" customHeight="1" x14ac:dyDescent="0.3">
      <c r="A376" s="17"/>
      <c r="B376" s="14" t="s">
        <v>64</v>
      </c>
      <c r="C376" s="91"/>
      <c r="D376" s="21">
        <f>C376*C$11</f>
        <v>0</v>
      </c>
      <c r="E376" s="9"/>
      <c r="F376" s="92"/>
      <c r="G376" s="26">
        <f>F376*C$11</f>
        <v>0</v>
      </c>
    </row>
    <row r="377" spans="1:7" ht="12" customHeight="1" x14ac:dyDescent="0.3">
      <c r="A377" s="17"/>
      <c r="B377" s="14" t="s">
        <v>65</v>
      </c>
      <c r="C377" s="91"/>
      <c r="D377" s="21">
        <f>C377*C$12</f>
        <v>0</v>
      </c>
      <c r="E377" s="9"/>
      <c r="F377" s="92"/>
      <c r="G377" s="26">
        <f>F377*C$12</f>
        <v>0</v>
      </c>
    </row>
    <row r="378" spans="1:7" ht="12" customHeight="1" x14ac:dyDescent="0.3">
      <c r="A378" s="17"/>
      <c r="B378" s="14" t="s">
        <v>66</v>
      </c>
      <c r="C378" s="91"/>
      <c r="D378" s="21">
        <f>C378*C$13</f>
        <v>0</v>
      </c>
      <c r="E378" s="9"/>
      <c r="F378" s="92"/>
      <c r="G378" s="26">
        <f>F378*C$13</f>
        <v>0</v>
      </c>
    </row>
    <row r="379" spans="1:7" ht="12" customHeight="1" x14ac:dyDescent="0.3">
      <c r="A379" s="17"/>
      <c r="B379" s="14" t="s">
        <v>25</v>
      </c>
      <c r="C379" s="91"/>
      <c r="D379" s="21">
        <f>C379*C$14</f>
        <v>0</v>
      </c>
      <c r="E379" s="9"/>
      <c r="F379" s="92"/>
      <c r="G379" s="26">
        <f>F379*C$14</f>
        <v>0</v>
      </c>
    </row>
    <row r="380" spans="1:7" ht="12" customHeight="1" x14ac:dyDescent="0.3">
      <c r="A380" s="17"/>
      <c r="B380" s="14" t="s">
        <v>26</v>
      </c>
      <c r="C380" s="39"/>
      <c r="D380" s="21">
        <f>C380*C$15</f>
        <v>0</v>
      </c>
      <c r="E380" s="9"/>
      <c r="F380" s="40"/>
      <c r="G380" s="26">
        <f>F380*C$15</f>
        <v>0</v>
      </c>
    </row>
    <row r="381" spans="1:7" ht="12" customHeight="1" x14ac:dyDescent="0.3">
      <c r="A381" s="17"/>
      <c r="B381" s="14" t="s">
        <v>67</v>
      </c>
      <c r="C381" s="39"/>
      <c r="D381" s="21">
        <f>C381*C$16</f>
        <v>0</v>
      </c>
      <c r="E381" s="9"/>
      <c r="F381" s="40"/>
      <c r="G381" s="26">
        <f>F381*C$16</f>
        <v>0</v>
      </c>
    </row>
    <row r="382" spans="1:7" ht="12" customHeight="1" x14ac:dyDescent="0.3">
      <c r="A382" s="17"/>
      <c r="B382" s="15" t="s">
        <v>81</v>
      </c>
      <c r="C382" s="23"/>
      <c r="D382" s="24">
        <f>SUM(D369:D381)</f>
        <v>51074.282999999996</v>
      </c>
      <c r="E382" s="9"/>
      <c r="F382" s="25"/>
      <c r="G382" s="27">
        <f>SUM(G369:G381)</f>
        <v>1025.6599999999999</v>
      </c>
    </row>
    <row r="383" spans="1:7" ht="13.8" customHeight="1" x14ac:dyDescent="0.3">
      <c r="A383" s="18" t="s">
        <v>82</v>
      </c>
      <c r="B383" s="101" t="s">
        <v>144</v>
      </c>
      <c r="C383" s="101"/>
      <c r="D383" s="101"/>
      <c r="E383" s="101"/>
      <c r="F383" s="101"/>
      <c r="G383" s="101"/>
    </row>
    <row r="384" spans="1:7" ht="12" customHeight="1" x14ac:dyDescent="0.3">
      <c r="A384" s="18" t="s">
        <v>83</v>
      </c>
      <c r="B384" s="102"/>
      <c r="C384" s="103"/>
      <c r="D384" s="103"/>
      <c r="E384" s="103"/>
      <c r="F384" s="103"/>
      <c r="G384" s="103"/>
    </row>
    <row r="385" spans="1:14" ht="29.4" customHeight="1" x14ac:dyDescent="0.3">
      <c r="A385" s="30" t="s">
        <v>85</v>
      </c>
      <c r="B385" s="101" t="s">
        <v>86</v>
      </c>
      <c r="C385" s="101"/>
      <c r="D385" s="101"/>
      <c r="E385" s="101"/>
      <c r="F385" s="101"/>
      <c r="G385" s="101"/>
    </row>
    <row r="386" spans="1:14" ht="28.5" customHeight="1" x14ac:dyDescent="0.3">
      <c r="A386" s="30" t="s">
        <v>87</v>
      </c>
      <c r="B386" s="104"/>
      <c r="C386" s="105"/>
      <c r="D386" s="105"/>
      <c r="E386" s="105"/>
      <c r="F386" s="105"/>
      <c r="G386" s="105"/>
    </row>
    <row r="387" spans="1:14" ht="18" customHeight="1" x14ac:dyDescent="0.3">
      <c r="A387" s="19" t="s">
        <v>88</v>
      </c>
      <c r="B387" s="102" t="s">
        <v>131</v>
      </c>
      <c r="C387" s="103"/>
      <c r="D387" s="103"/>
      <c r="E387" s="103"/>
      <c r="F387" s="103"/>
      <c r="G387" s="103"/>
    </row>
    <row r="388" spans="1:14" ht="12" customHeight="1" x14ac:dyDescent="0.3">
      <c r="A388" s="12"/>
    </row>
    <row r="389" spans="1:14" ht="24" customHeight="1" x14ac:dyDescent="0.35">
      <c r="A389" s="1" t="s">
        <v>53</v>
      </c>
      <c r="D389" s="106" t="s">
        <v>132</v>
      </c>
      <c r="E389" s="106"/>
      <c r="F389" s="106"/>
      <c r="G389" s="1"/>
      <c r="M389" s="100"/>
      <c r="N389" s="100"/>
    </row>
    <row r="390" spans="1:14" ht="12" customHeight="1" x14ac:dyDescent="0.3">
      <c r="A390" s="12"/>
    </row>
    <row r="391" spans="1:14" ht="12" customHeight="1" x14ac:dyDescent="0.3">
      <c r="A391" s="43" t="s">
        <v>133</v>
      </c>
      <c r="B391" s="45"/>
      <c r="C391" s="46"/>
      <c r="D391" s="44" t="s">
        <v>134</v>
      </c>
      <c r="F391" s="44" t="s">
        <v>135</v>
      </c>
    </row>
    <row r="392" spans="1:14" ht="12" customHeight="1" x14ac:dyDescent="0.3">
      <c r="A392" s="95" t="str">
        <f>B21</f>
        <v>600 (112)</v>
      </c>
      <c r="B392" s="45" t="str">
        <f>B22</f>
        <v>Harestua - Brandbu</v>
      </c>
      <c r="C392" s="46"/>
      <c r="D392" s="48">
        <f>D37</f>
        <v>340320.80200000003</v>
      </c>
      <c r="E392" s="49"/>
      <c r="F392" s="54">
        <f>G37</f>
        <v>7888.91</v>
      </c>
    </row>
    <row r="393" spans="1:14" ht="12" customHeight="1" x14ac:dyDescent="0.3">
      <c r="A393" s="95" t="str">
        <f>B44</f>
        <v>605 (465)</v>
      </c>
      <c r="B393" s="45" t="str">
        <f>B45</f>
        <v>Lunner - Oppdalen - Gran</v>
      </c>
      <c r="C393" s="46"/>
      <c r="D393" s="48">
        <f>D60</f>
        <v>34438.735000000001</v>
      </c>
      <c r="E393" s="49"/>
      <c r="F393" s="54">
        <f>G60</f>
        <v>1079.42</v>
      </c>
    </row>
    <row r="394" spans="1:14" ht="12" customHeight="1" x14ac:dyDescent="0.3">
      <c r="A394" s="95" t="str">
        <f>B67</f>
        <v>606 (466)</v>
      </c>
      <c r="B394" s="45" t="str">
        <f>B68</f>
        <v>Grua - Mylla - Lunner</v>
      </c>
      <c r="C394" s="47"/>
      <c r="D394" s="48">
        <f>D83</f>
        <v>24621.804999999997</v>
      </c>
      <c r="E394" s="49"/>
      <c r="F394" s="54">
        <f>G83</f>
        <v>776.05</v>
      </c>
    </row>
    <row r="395" spans="1:14" ht="12" customHeight="1" x14ac:dyDescent="0.3">
      <c r="A395" s="95" t="str">
        <f>B90</f>
        <v>610 (452)</v>
      </c>
      <c r="B395" s="45" t="str">
        <f>B91</f>
        <v>Jevnaker - Olimb - Lunner - Gran</v>
      </c>
      <c r="C395" s="46"/>
      <c r="D395" s="48">
        <f>D106</f>
        <v>124435.16099999998</v>
      </c>
      <c r="E395" s="49"/>
      <c r="F395" s="54">
        <f>G106</f>
        <v>3120.91</v>
      </c>
    </row>
    <row r="396" spans="1:14" ht="12" customHeight="1" x14ac:dyDescent="0.3">
      <c r="A396" s="95" t="str">
        <f>B113</f>
        <v>615 (451)</v>
      </c>
      <c r="B396" s="45" t="str">
        <f>B114</f>
        <v>Jevanker - Grindvoll - Lunner - Gran</v>
      </c>
      <c r="C396" s="46"/>
      <c r="D396" s="48">
        <f>D129</f>
        <v>77175.137000000002</v>
      </c>
      <c r="E396" s="49"/>
      <c r="F396" s="54">
        <f>G129</f>
        <v>1999.7500000000005</v>
      </c>
    </row>
    <row r="397" spans="1:14" ht="12" customHeight="1" x14ac:dyDescent="0.3">
      <c r="A397" s="95" t="str">
        <f>B136</f>
        <v>620 (453)</v>
      </c>
      <c r="B397" s="45" t="str">
        <f>B137</f>
        <v>Jevnaker - Grymyr - Brandbu</v>
      </c>
      <c r="C397" s="46"/>
      <c r="D397" s="48">
        <f>D152</f>
        <v>62644.495999999992</v>
      </c>
      <c r="E397" s="49"/>
      <c r="F397" s="54">
        <f>G152</f>
        <v>1325.89</v>
      </c>
    </row>
    <row r="398" spans="1:14" ht="12" customHeight="1" x14ac:dyDescent="0.3">
      <c r="A398" s="95" t="str">
        <f>B159</f>
        <v>621 (456)</v>
      </c>
      <c r="B398" s="45" t="str">
        <f>B160</f>
        <v>Grymyr - Gran</v>
      </c>
      <c r="C398" s="46"/>
      <c r="D398" s="48">
        <f>D175</f>
        <v>59380.792000000009</v>
      </c>
      <c r="E398" s="49"/>
      <c r="F398" s="54">
        <f>G175</f>
        <v>1510.02</v>
      </c>
    </row>
    <row r="399" spans="1:14" ht="12" customHeight="1" x14ac:dyDescent="0.3">
      <c r="A399" s="95" t="str">
        <f>B182</f>
        <v>622 (455)</v>
      </c>
      <c r="B399" s="45" t="str">
        <f>B183</f>
        <v>Gran - Moen - Brandbu</v>
      </c>
      <c r="C399" s="46"/>
      <c r="D399" s="48">
        <f>D198</f>
        <v>31935.542000000001</v>
      </c>
      <c r="E399" s="49"/>
      <c r="F399" s="54">
        <f>G198</f>
        <v>984.94999999999982</v>
      </c>
    </row>
    <row r="400" spans="1:14" ht="12" customHeight="1" x14ac:dyDescent="0.3">
      <c r="A400" s="95" t="str">
        <f>B205</f>
        <v>623 (457)</v>
      </c>
      <c r="B400" s="45" t="str">
        <f>B206</f>
        <v>Gran - Riis - Gran</v>
      </c>
      <c r="C400" s="46"/>
      <c r="D400" s="48">
        <f>D221</f>
        <v>12446.900000000001</v>
      </c>
      <c r="E400" s="49"/>
      <c r="F400" s="54">
        <f>G221</f>
        <v>444.59999999999991</v>
      </c>
    </row>
    <row r="401" spans="1:6" ht="12" customHeight="1" x14ac:dyDescent="0.3">
      <c r="A401" s="95" t="str">
        <f>B228</f>
        <v>624 (454)</v>
      </c>
      <c r="B401" s="45" t="str">
        <f>B229</f>
        <v>Hadeland vgs - Hennung - Brandbu</v>
      </c>
      <c r="C401" s="46"/>
      <c r="D401" s="48">
        <f>D244</f>
        <v>22542.75</v>
      </c>
      <c r="E401" s="49"/>
      <c r="F401" s="54">
        <f>G244</f>
        <v>637.75</v>
      </c>
    </row>
    <row r="402" spans="1:6" ht="12" customHeight="1" x14ac:dyDescent="0.3">
      <c r="A402" s="95" t="str">
        <f>B251</f>
        <v>625 (112)</v>
      </c>
      <c r="B402" s="45" t="str">
        <f>B252</f>
        <v>Sand - Hadeland vgs - Horn fergekai</v>
      </c>
      <c r="C402" s="46"/>
      <c r="D402" s="48">
        <f>D267</f>
        <v>35770.147000000004</v>
      </c>
      <c r="E402" s="49"/>
      <c r="F402" s="54">
        <f>G267</f>
        <v>731.93000000000006</v>
      </c>
    </row>
    <row r="403" spans="1:6" ht="12" customHeight="1" x14ac:dyDescent="0.3">
      <c r="A403" s="95" t="str">
        <f>B274</f>
        <v xml:space="preserve">630 (460) </v>
      </c>
      <c r="B403" s="45" t="str">
        <f>B275</f>
        <v>Brandbu - Gran</v>
      </c>
      <c r="C403" s="46"/>
      <c r="D403" s="48">
        <f>D290</f>
        <v>16169.135999999999</v>
      </c>
      <c r="E403" s="49"/>
      <c r="F403" s="54">
        <f>G290</f>
        <v>614.81999999999994</v>
      </c>
    </row>
    <row r="404" spans="1:6" ht="12" customHeight="1" x14ac:dyDescent="0.3">
      <c r="A404" s="95" t="str">
        <f>B297</f>
        <v xml:space="preserve">631 (459) </v>
      </c>
      <c r="B404" s="45" t="str">
        <f>B298</f>
        <v>Roa - Gran - Vestre Gran - Brandbu</v>
      </c>
      <c r="C404" s="46"/>
      <c r="D404" s="48">
        <f>D313</f>
        <v>12555.575999999999</v>
      </c>
      <c r="E404" s="49"/>
      <c r="F404" s="54">
        <f>G313</f>
        <v>325.70999999999998</v>
      </c>
    </row>
    <row r="405" spans="1:6" ht="12" customHeight="1" x14ac:dyDescent="0.3">
      <c r="A405" s="95" t="str">
        <f>B320</f>
        <v>640 (113)</v>
      </c>
      <c r="B405" s="45" t="str">
        <f>B321</f>
        <v>Hønefoss - Jevnaker</v>
      </c>
      <c r="C405" s="46"/>
      <c r="D405" s="48">
        <f>D336</f>
        <v>123939.891</v>
      </c>
      <c r="E405" s="49"/>
      <c r="F405" s="54">
        <f>G336</f>
        <v>3282.8400000000006</v>
      </c>
    </row>
    <row r="406" spans="1:6" ht="12" customHeight="1" x14ac:dyDescent="0.3">
      <c r="A406" s="95" t="str">
        <f>B343</f>
        <v>641 (452)</v>
      </c>
      <c r="B406" s="45" t="str">
        <f>B344</f>
        <v>Åsbygda skole (Steinerskolen)</v>
      </c>
      <c r="C406" s="46"/>
      <c r="D406" s="48">
        <f>D359</f>
        <v>989.14</v>
      </c>
      <c r="E406" s="49"/>
      <c r="F406" s="54">
        <f>G359</f>
        <v>32.300000000000004</v>
      </c>
    </row>
    <row r="407" spans="1:6" ht="12" customHeight="1" x14ac:dyDescent="0.3">
      <c r="A407" s="95" t="str">
        <f>B366</f>
        <v>645 (450)</v>
      </c>
      <c r="B407" s="45" t="str">
        <f>B367</f>
        <v>Jevnaker - Bjoneroa</v>
      </c>
      <c r="C407" s="46"/>
      <c r="D407" s="48">
        <f>D382</f>
        <v>51074.282999999996</v>
      </c>
      <c r="E407" s="49"/>
      <c r="F407" s="54">
        <f>G382</f>
        <v>1025.6599999999999</v>
      </c>
    </row>
    <row r="408" spans="1:6" ht="12" customHeight="1" x14ac:dyDescent="0.3">
      <c r="A408" s="42"/>
      <c r="F408" s="10"/>
    </row>
    <row r="409" spans="1:6" ht="12" customHeight="1" x14ac:dyDescent="0.3">
      <c r="A409" s="50" t="s">
        <v>140</v>
      </c>
      <c r="B409" s="51"/>
      <c r="C409" s="52"/>
      <c r="D409" s="53">
        <f>SUM(D392:D408)</f>
        <v>1030440.2930000001</v>
      </c>
      <c r="E409" s="41"/>
      <c r="F409" s="55">
        <f>SUM(F392:F408)</f>
        <v>25781.509999999995</v>
      </c>
    </row>
    <row r="410" spans="1:6" ht="12" customHeight="1" x14ac:dyDescent="0.3">
      <c r="A410" s="42"/>
    </row>
    <row r="411" spans="1:6" ht="12" customHeight="1" x14ac:dyDescent="0.3">
      <c r="A411" s="12"/>
      <c r="D411" s="28" t="s">
        <v>136</v>
      </c>
      <c r="E411" s="41"/>
      <c r="F411" s="96">
        <f>F409-F412</f>
        <v>24878.629999999994</v>
      </c>
    </row>
    <row r="412" spans="1:6" ht="12" customHeight="1" x14ac:dyDescent="0.3">
      <c r="A412" s="12"/>
      <c r="D412" s="28" t="s">
        <v>137</v>
      </c>
      <c r="E412" s="41"/>
      <c r="F412" s="97">
        <f>G34+G287+G333</f>
        <v>902.88</v>
      </c>
    </row>
    <row r="413" spans="1:6" ht="12" customHeight="1" x14ac:dyDescent="0.3">
      <c r="A413" s="12"/>
      <c r="D413" s="28" t="s">
        <v>138</v>
      </c>
      <c r="E413" s="41"/>
      <c r="F413" s="98">
        <v>0</v>
      </c>
    </row>
    <row r="414" spans="1:6" ht="12" customHeight="1" x14ac:dyDescent="0.3">
      <c r="A414" s="12"/>
      <c r="D414" s="94"/>
    </row>
    <row r="415" spans="1:6" ht="12" customHeight="1" x14ac:dyDescent="0.3">
      <c r="A415" s="12"/>
    </row>
    <row r="416" spans="1:6" ht="12" customHeight="1" x14ac:dyDescent="0.3">
      <c r="A416" s="12"/>
    </row>
    <row r="417" spans="1:4" ht="12" customHeight="1" x14ac:dyDescent="0.3">
      <c r="A417" s="12"/>
    </row>
    <row r="418" spans="1:4" ht="12" customHeight="1" x14ac:dyDescent="0.3">
      <c r="A418" s="12"/>
    </row>
    <row r="419" spans="1:4" ht="12" customHeight="1" x14ac:dyDescent="0.3">
      <c r="A419" s="12"/>
    </row>
    <row r="420" spans="1:4" ht="12" customHeight="1" x14ac:dyDescent="0.3">
      <c r="A420" s="12"/>
      <c r="D420" s="49"/>
    </row>
    <row r="421" spans="1:4" ht="12" customHeight="1" x14ac:dyDescent="0.3">
      <c r="A421" s="12"/>
    </row>
    <row r="422" spans="1:4" ht="12" customHeight="1" x14ac:dyDescent="0.3">
      <c r="A422" s="12"/>
    </row>
    <row r="423" spans="1:4" ht="12" customHeight="1" x14ac:dyDescent="0.3">
      <c r="A423" s="12"/>
    </row>
    <row r="424" spans="1:4" ht="12" customHeight="1" x14ac:dyDescent="0.3">
      <c r="A424" s="12"/>
    </row>
    <row r="425" spans="1:4" ht="12" customHeight="1" x14ac:dyDescent="0.3">
      <c r="A425" s="12"/>
    </row>
    <row r="426" spans="1:4" ht="12" customHeight="1" x14ac:dyDescent="0.3">
      <c r="A426" s="12"/>
    </row>
    <row r="427" spans="1:4" ht="12" customHeight="1" x14ac:dyDescent="0.3">
      <c r="A427" s="12"/>
    </row>
    <row r="428" spans="1:4" ht="12" customHeight="1" x14ac:dyDescent="0.3">
      <c r="A428" s="12"/>
    </row>
    <row r="429" spans="1:4" ht="12" customHeight="1" x14ac:dyDescent="0.3">
      <c r="A429" s="12"/>
    </row>
    <row r="430" spans="1:4" ht="12" customHeight="1" x14ac:dyDescent="0.3">
      <c r="A430" s="12"/>
    </row>
    <row r="431" spans="1:4" ht="12" customHeight="1" x14ac:dyDescent="0.3">
      <c r="A431" s="12"/>
    </row>
    <row r="432" spans="1:4" ht="12" customHeight="1" x14ac:dyDescent="0.3">
      <c r="A432" s="12"/>
    </row>
    <row r="433" spans="1:1" ht="12" customHeight="1" x14ac:dyDescent="0.3">
      <c r="A433" s="12"/>
    </row>
    <row r="434" spans="1:1" ht="12" customHeight="1" x14ac:dyDescent="0.3">
      <c r="A434" s="12"/>
    </row>
    <row r="435" spans="1:1" ht="12" customHeight="1" x14ac:dyDescent="0.3">
      <c r="A435" s="12"/>
    </row>
    <row r="436" spans="1:1" ht="12" customHeight="1" x14ac:dyDescent="0.3">
      <c r="A436" s="12"/>
    </row>
    <row r="437" spans="1:1" ht="12" customHeight="1" x14ac:dyDescent="0.3">
      <c r="A437" s="12"/>
    </row>
    <row r="438" spans="1:1" ht="12" customHeight="1" x14ac:dyDescent="0.3">
      <c r="A438" s="12"/>
    </row>
    <row r="439" spans="1:1" ht="12" customHeight="1" x14ac:dyDescent="0.3">
      <c r="A439" s="12"/>
    </row>
    <row r="440" spans="1:1" ht="12" customHeight="1" x14ac:dyDescent="0.3">
      <c r="A440" s="12"/>
    </row>
    <row r="441" spans="1:1" ht="12" customHeight="1" x14ac:dyDescent="0.3">
      <c r="A441" s="12"/>
    </row>
    <row r="442" spans="1:1" ht="12" customHeight="1" x14ac:dyDescent="0.3">
      <c r="A442" s="12"/>
    </row>
    <row r="443" spans="1:1" ht="12" customHeight="1" x14ac:dyDescent="0.3">
      <c r="A443" s="12"/>
    </row>
    <row r="444" spans="1:1" ht="12" customHeight="1" x14ac:dyDescent="0.3">
      <c r="A444" s="12"/>
    </row>
    <row r="445" spans="1:1" ht="12" customHeight="1" x14ac:dyDescent="0.3">
      <c r="A445" s="12"/>
    </row>
    <row r="446" spans="1:1" ht="12" customHeight="1" x14ac:dyDescent="0.3">
      <c r="A446" s="12"/>
    </row>
    <row r="447" spans="1:1" ht="12" customHeight="1" x14ac:dyDescent="0.3">
      <c r="A447" s="12"/>
    </row>
    <row r="448" spans="1:1" ht="12" customHeight="1" x14ac:dyDescent="0.3">
      <c r="A448" s="12"/>
    </row>
    <row r="449" spans="1:1" ht="12" customHeight="1" x14ac:dyDescent="0.3">
      <c r="A449" s="12"/>
    </row>
    <row r="450" spans="1:1" ht="12" customHeight="1" x14ac:dyDescent="0.3">
      <c r="A450" s="12"/>
    </row>
    <row r="451" spans="1:1" ht="12" customHeight="1" x14ac:dyDescent="0.3">
      <c r="A451" s="12"/>
    </row>
    <row r="452" spans="1:1" ht="12" customHeight="1" x14ac:dyDescent="0.3">
      <c r="A452" s="12"/>
    </row>
    <row r="453" spans="1:1" ht="12" customHeight="1" x14ac:dyDescent="0.3">
      <c r="A453" s="12"/>
    </row>
    <row r="454" spans="1:1" ht="12" customHeight="1" x14ac:dyDescent="0.3">
      <c r="A454" s="12"/>
    </row>
    <row r="455" spans="1:1" ht="12" customHeight="1" x14ac:dyDescent="0.3">
      <c r="A455" s="12"/>
    </row>
    <row r="456" spans="1:1" ht="12" customHeight="1" x14ac:dyDescent="0.3">
      <c r="A456" s="12"/>
    </row>
    <row r="457" spans="1:1" ht="12" customHeight="1" x14ac:dyDescent="0.3">
      <c r="A457" s="12"/>
    </row>
    <row r="458" spans="1:1" ht="12" customHeight="1" x14ac:dyDescent="0.3">
      <c r="A458" s="12"/>
    </row>
    <row r="459" spans="1:1" ht="12" customHeight="1" x14ac:dyDescent="0.3">
      <c r="A459" s="12"/>
    </row>
    <row r="460" spans="1:1" ht="12" customHeight="1" x14ac:dyDescent="0.3">
      <c r="A460" s="12"/>
    </row>
    <row r="461" spans="1:1" ht="12" customHeight="1" x14ac:dyDescent="0.3">
      <c r="A461" s="12"/>
    </row>
    <row r="462" spans="1:1" ht="12" customHeight="1" x14ac:dyDescent="0.3">
      <c r="A462" s="12"/>
    </row>
    <row r="463" spans="1:1" ht="12" customHeight="1" x14ac:dyDescent="0.3">
      <c r="A463" s="12"/>
    </row>
    <row r="464" spans="1:1" ht="12" customHeight="1" x14ac:dyDescent="0.3">
      <c r="A464" s="12"/>
    </row>
    <row r="465" spans="1:1" ht="12" customHeight="1" x14ac:dyDescent="0.3">
      <c r="A465" s="12"/>
    </row>
    <row r="466" spans="1:1" ht="12" customHeight="1" x14ac:dyDescent="0.3">
      <c r="A466" s="12"/>
    </row>
    <row r="467" spans="1:1" ht="12" customHeight="1" x14ac:dyDescent="0.3">
      <c r="A467" s="12"/>
    </row>
    <row r="468" spans="1:1" ht="12" customHeight="1" x14ac:dyDescent="0.3">
      <c r="A468" s="12"/>
    </row>
    <row r="469" spans="1:1" ht="12" customHeight="1" x14ac:dyDescent="0.3">
      <c r="A469" s="12"/>
    </row>
    <row r="470" spans="1:1" ht="12" customHeight="1" x14ac:dyDescent="0.3">
      <c r="A470" s="12"/>
    </row>
    <row r="471" spans="1:1" ht="12" customHeight="1" x14ac:dyDescent="0.3">
      <c r="A471" s="12"/>
    </row>
    <row r="472" spans="1:1" ht="12" customHeight="1" x14ac:dyDescent="0.3">
      <c r="A472" s="12"/>
    </row>
    <row r="473" spans="1:1" ht="12" customHeight="1" x14ac:dyDescent="0.3">
      <c r="A473" s="12"/>
    </row>
    <row r="474" spans="1:1" ht="12" customHeight="1" x14ac:dyDescent="0.3">
      <c r="A474" s="12"/>
    </row>
    <row r="475" spans="1:1" ht="12" customHeight="1" x14ac:dyDescent="0.3">
      <c r="A475" s="12"/>
    </row>
    <row r="476" spans="1:1" ht="12" customHeight="1" x14ac:dyDescent="0.3">
      <c r="A476" s="12"/>
    </row>
    <row r="477" spans="1:1" ht="12" customHeight="1" x14ac:dyDescent="0.3">
      <c r="A477" s="12"/>
    </row>
    <row r="478" spans="1:1" ht="12" customHeight="1" x14ac:dyDescent="0.3">
      <c r="A478" s="12"/>
    </row>
    <row r="479" spans="1:1" ht="12" customHeight="1" x14ac:dyDescent="0.3">
      <c r="A479" s="12"/>
    </row>
    <row r="480" spans="1:1" ht="12" customHeight="1" x14ac:dyDescent="0.3">
      <c r="A480" s="12"/>
    </row>
    <row r="481" spans="1:1" ht="12" customHeight="1" x14ac:dyDescent="0.3">
      <c r="A481" s="12"/>
    </row>
    <row r="482" spans="1:1" ht="12" customHeight="1" x14ac:dyDescent="0.3">
      <c r="A482" s="12"/>
    </row>
    <row r="483" spans="1:1" ht="12" customHeight="1" x14ac:dyDescent="0.3">
      <c r="A483" s="12"/>
    </row>
    <row r="484" spans="1:1" ht="12" customHeight="1" x14ac:dyDescent="0.3">
      <c r="A484" s="12"/>
    </row>
    <row r="485" spans="1:1" ht="12" customHeight="1" x14ac:dyDescent="0.3">
      <c r="A485" s="12"/>
    </row>
    <row r="486" spans="1:1" ht="12" customHeight="1" x14ac:dyDescent="0.3">
      <c r="A486" s="12"/>
    </row>
    <row r="487" spans="1:1" ht="12" customHeight="1" x14ac:dyDescent="0.3">
      <c r="A487" s="12"/>
    </row>
    <row r="488" spans="1:1" ht="12" customHeight="1" x14ac:dyDescent="0.3">
      <c r="A488" s="12"/>
    </row>
    <row r="489" spans="1:1" ht="12" customHeight="1" x14ac:dyDescent="0.3">
      <c r="A489" s="12"/>
    </row>
    <row r="490" spans="1:1" ht="12" customHeight="1" x14ac:dyDescent="0.3">
      <c r="A490" s="12"/>
    </row>
    <row r="491" spans="1:1" ht="12" customHeight="1" x14ac:dyDescent="0.3">
      <c r="A491" s="12"/>
    </row>
    <row r="492" spans="1:1" ht="12" customHeight="1" x14ac:dyDescent="0.3">
      <c r="A492" s="12"/>
    </row>
    <row r="493" spans="1:1" ht="12" customHeight="1" x14ac:dyDescent="0.3">
      <c r="A493" s="12"/>
    </row>
    <row r="494" spans="1:1" ht="12" customHeight="1" x14ac:dyDescent="0.3">
      <c r="A494" s="12"/>
    </row>
    <row r="495" spans="1:1" ht="12" customHeight="1" x14ac:dyDescent="0.3">
      <c r="A495" s="12"/>
    </row>
    <row r="496" spans="1:1" ht="12" customHeight="1" x14ac:dyDescent="0.3">
      <c r="A496" s="12"/>
    </row>
    <row r="497" spans="1:1" ht="12" customHeight="1" x14ac:dyDescent="0.3">
      <c r="A497" s="12"/>
    </row>
    <row r="498" spans="1:1" ht="12" customHeight="1" x14ac:dyDescent="0.3">
      <c r="A498" s="12"/>
    </row>
    <row r="499" spans="1:1" ht="12" customHeight="1" x14ac:dyDescent="0.3">
      <c r="A499" s="12"/>
    </row>
    <row r="500" spans="1:1" ht="12" customHeight="1" x14ac:dyDescent="0.3">
      <c r="A500" s="12"/>
    </row>
    <row r="501" spans="1:1" ht="12" customHeight="1" x14ac:dyDescent="0.3">
      <c r="A501" s="12"/>
    </row>
    <row r="502" spans="1:1" ht="12" customHeight="1" x14ac:dyDescent="0.3">
      <c r="A502" s="12"/>
    </row>
    <row r="503" spans="1:1" ht="12" customHeight="1" x14ac:dyDescent="0.3">
      <c r="A503" s="12"/>
    </row>
    <row r="504" spans="1:1" ht="12" customHeight="1" x14ac:dyDescent="0.3">
      <c r="A504" s="12"/>
    </row>
    <row r="505" spans="1:1" ht="12" customHeight="1" x14ac:dyDescent="0.3">
      <c r="A505" s="12"/>
    </row>
    <row r="506" spans="1:1" ht="12" customHeight="1" x14ac:dyDescent="0.3">
      <c r="A506" s="12"/>
    </row>
    <row r="507" spans="1:1" ht="12" customHeight="1" x14ac:dyDescent="0.3">
      <c r="A507" s="12"/>
    </row>
    <row r="508" spans="1:1" ht="12" customHeight="1" x14ac:dyDescent="0.3">
      <c r="A508" s="12"/>
    </row>
    <row r="509" spans="1:1" ht="12" customHeight="1" x14ac:dyDescent="0.3">
      <c r="A509" s="12"/>
    </row>
    <row r="510" spans="1:1" ht="12" customHeight="1" x14ac:dyDescent="0.3">
      <c r="A510" s="12"/>
    </row>
    <row r="511" spans="1:1" ht="12" customHeight="1" x14ac:dyDescent="0.3">
      <c r="A511" s="12"/>
    </row>
    <row r="512" spans="1:1" ht="12" customHeight="1" x14ac:dyDescent="0.3">
      <c r="A512" s="12"/>
    </row>
    <row r="513" spans="1:1" ht="12" customHeight="1" x14ac:dyDescent="0.3">
      <c r="A513" s="12"/>
    </row>
    <row r="514" spans="1:1" ht="12" customHeight="1" x14ac:dyDescent="0.3">
      <c r="A514" s="12"/>
    </row>
    <row r="515" spans="1:1" ht="12" customHeight="1" x14ac:dyDescent="0.3">
      <c r="A515" s="12"/>
    </row>
    <row r="516" spans="1:1" ht="12" customHeight="1" x14ac:dyDescent="0.3">
      <c r="A516" s="12"/>
    </row>
    <row r="517" spans="1:1" ht="12" customHeight="1" x14ac:dyDescent="0.3">
      <c r="A517" s="12"/>
    </row>
    <row r="518" spans="1:1" ht="12" customHeight="1" x14ac:dyDescent="0.3">
      <c r="A518" s="12"/>
    </row>
    <row r="519" spans="1:1" ht="12" customHeight="1" x14ac:dyDescent="0.3">
      <c r="A519" s="12"/>
    </row>
    <row r="520" spans="1:1" ht="12" customHeight="1" x14ac:dyDescent="0.3">
      <c r="A520" s="12"/>
    </row>
    <row r="521" spans="1:1" ht="12" customHeight="1" x14ac:dyDescent="0.3">
      <c r="A521" s="12"/>
    </row>
    <row r="522" spans="1:1" ht="12" customHeight="1" x14ac:dyDescent="0.3">
      <c r="A522" s="12"/>
    </row>
    <row r="523" spans="1:1" ht="12" customHeight="1" x14ac:dyDescent="0.3">
      <c r="A523" s="12"/>
    </row>
    <row r="524" spans="1:1" ht="12" customHeight="1" x14ac:dyDescent="0.3">
      <c r="A524" s="12"/>
    </row>
    <row r="525" spans="1:1" ht="12" customHeight="1" x14ac:dyDescent="0.3">
      <c r="A525" s="12"/>
    </row>
    <row r="526" spans="1:1" ht="12" customHeight="1" x14ac:dyDescent="0.3">
      <c r="A526" s="12"/>
    </row>
  </sheetData>
  <mergeCells count="125">
    <mergeCell ref="C298:D298"/>
    <mergeCell ref="F298:G298"/>
    <mergeCell ref="B314:G314"/>
    <mergeCell ref="B315:G315"/>
    <mergeCell ref="B316:G316"/>
    <mergeCell ref="B317:G317"/>
    <mergeCell ref="B318:G318"/>
    <mergeCell ref="M1:N1"/>
    <mergeCell ref="A3:C3"/>
    <mergeCell ref="A4:B4"/>
    <mergeCell ref="A5:B5"/>
    <mergeCell ref="A7:B7"/>
    <mergeCell ref="A8:B8"/>
    <mergeCell ref="A17:B17"/>
    <mergeCell ref="C22:D22"/>
    <mergeCell ref="F22:G22"/>
    <mergeCell ref="B38:G38"/>
    <mergeCell ref="B39:G39"/>
    <mergeCell ref="B40:G40"/>
    <mergeCell ref="A9:B9"/>
    <mergeCell ref="A13:B13"/>
    <mergeCell ref="A16:B16"/>
    <mergeCell ref="A14:B14"/>
    <mergeCell ref="A15:B15"/>
    <mergeCell ref="B64:G64"/>
    <mergeCell ref="B65:G65"/>
    <mergeCell ref="C68:D68"/>
    <mergeCell ref="F68:G68"/>
    <mergeCell ref="B84:G84"/>
    <mergeCell ref="B85:G85"/>
    <mergeCell ref="B41:G41"/>
    <mergeCell ref="B42:G42"/>
    <mergeCell ref="C45:D45"/>
    <mergeCell ref="F45:G45"/>
    <mergeCell ref="B61:G61"/>
    <mergeCell ref="B63:G63"/>
    <mergeCell ref="B108:G108"/>
    <mergeCell ref="B109:G109"/>
    <mergeCell ref="B110:G110"/>
    <mergeCell ref="B111:G111"/>
    <mergeCell ref="C114:D114"/>
    <mergeCell ref="F114:G114"/>
    <mergeCell ref="B86:G86"/>
    <mergeCell ref="B87:G87"/>
    <mergeCell ref="B88:G88"/>
    <mergeCell ref="C91:D91"/>
    <mergeCell ref="F91:G91"/>
    <mergeCell ref="B107:G107"/>
    <mergeCell ref="B153:G153"/>
    <mergeCell ref="B154:G154"/>
    <mergeCell ref="B155:G155"/>
    <mergeCell ref="B156:G156"/>
    <mergeCell ref="B157:G157"/>
    <mergeCell ref="C160:D160"/>
    <mergeCell ref="F160:G160"/>
    <mergeCell ref="B130:G130"/>
    <mergeCell ref="B131:G131"/>
    <mergeCell ref="B132:G132"/>
    <mergeCell ref="B133:G133"/>
    <mergeCell ref="B134:G134"/>
    <mergeCell ref="C137:D137"/>
    <mergeCell ref="F137:G137"/>
    <mergeCell ref="B199:G199"/>
    <mergeCell ref="B200:G200"/>
    <mergeCell ref="B201:G201"/>
    <mergeCell ref="B202:G202"/>
    <mergeCell ref="B203:G203"/>
    <mergeCell ref="C206:D206"/>
    <mergeCell ref="F206:G206"/>
    <mergeCell ref="B176:G176"/>
    <mergeCell ref="B177:G177"/>
    <mergeCell ref="B178:G178"/>
    <mergeCell ref="B179:G179"/>
    <mergeCell ref="B180:G180"/>
    <mergeCell ref="C183:D183"/>
    <mergeCell ref="F183:G183"/>
    <mergeCell ref="B245:G245"/>
    <mergeCell ref="B246:G246"/>
    <mergeCell ref="B247:G247"/>
    <mergeCell ref="B248:G248"/>
    <mergeCell ref="B249:G249"/>
    <mergeCell ref="C252:D252"/>
    <mergeCell ref="F252:G252"/>
    <mergeCell ref="B222:G222"/>
    <mergeCell ref="B223:G223"/>
    <mergeCell ref="B224:G224"/>
    <mergeCell ref="B225:G225"/>
    <mergeCell ref="B226:G226"/>
    <mergeCell ref="C229:D229"/>
    <mergeCell ref="F229:G229"/>
    <mergeCell ref="B291:G291"/>
    <mergeCell ref="B292:G292"/>
    <mergeCell ref="B293:G293"/>
    <mergeCell ref="B294:G294"/>
    <mergeCell ref="B295:G295"/>
    <mergeCell ref="B268:G268"/>
    <mergeCell ref="B269:G269"/>
    <mergeCell ref="B270:G270"/>
    <mergeCell ref="B271:G271"/>
    <mergeCell ref="B272:G272"/>
    <mergeCell ref="C275:D275"/>
    <mergeCell ref="F275:G275"/>
    <mergeCell ref="B337:G337"/>
    <mergeCell ref="B338:G338"/>
    <mergeCell ref="B339:G339"/>
    <mergeCell ref="B340:G340"/>
    <mergeCell ref="B341:G341"/>
    <mergeCell ref="C344:D344"/>
    <mergeCell ref="F344:G344"/>
    <mergeCell ref="C321:D321"/>
    <mergeCell ref="F321:G321"/>
    <mergeCell ref="M389:N389"/>
    <mergeCell ref="B383:G383"/>
    <mergeCell ref="B384:G384"/>
    <mergeCell ref="B385:G385"/>
    <mergeCell ref="B386:G386"/>
    <mergeCell ref="B387:G387"/>
    <mergeCell ref="D389:F389"/>
    <mergeCell ref="B360:G360"/>
    <mergeCell ref="B361:G361"/>
    <mergeCell ref="B362:G362"/>
    <mergeCell ref="B363:G363"/>
    <mergeCell ref="B364:G364"/>
    <mergeCell ref="C367:D367"/>
    <mergeCell ref="F367:G367"/>
  </mergeCells>
  <pageMargins left="0.98425196850393704" right="0.39370078740157483" top="0.39370078740157483" bottom="0.39370078740157483" header="0.51181102362204722" footer="0.51181102362204722"/>
  <pageSetup paperSize="9" scale="68" orientation="portrait" horizontalDpi="300" verticalDpi="300" r:id="rId1"/>
  <headerFooter alignWithMargins="0"/>
  <rowBreaks count="5" manualBreakCount="5">
    <brk id="66" max="16383" man="1"/>
    <brk id="135" max="16383" man="1"/>
    <brk id="204" max="16383" man="1"/>
    <brk id="273" max="16383" man="1"/>
    <brk id="34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4bb4d58-51d8-4cf4-860c-743dea0da8f9">
      <Terms xmlns="http://schemas.microsoft.com/office/infopath/2007/PartnerControls"/>
    </lcf76f155ced4ddcb4097134ff3c332f>
    <TaxCatchAll xmlns="8e515afe-20b3-41e0-a4e8-7330fa4aa12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57B56C45CDEE4A9D112952EC9ED93B" ma:contentTypeVersion="11" ma:contentTypeDescription="Opprett et nytt dokument." ma:contentTypeScope="" ma:versionID="7f4e8849e97ebc48d0dbb30faf87e5cb">
  <xsd:schema xmlns:xsd="http://www.w3.org/2001/XMLSchema" xmlns:xs="http://www.w3.org/2001/XMLSchema" xmlns:p="http://schemas.microsoft.com/office/2006/metadata/properties" xmlns:ns2="44bb4d58-51d8-4cf4-860c-743dea0da8f9" xmlns:ns3="8e515afe-20b3-41e0-a4e8-7330fa4aa129" targetNamespace="http://schemas.microsoft.com/office/2006/metadata/properties" ma:root="true" ma:fieldsID="a667e50ff9c3ae2e6a07091002dff4c4" ns2:_="" ns3:_="">
    <xsd:import namespace="44bb4d58-51d8-4cf4-860c-743dea0da8f9"/>
    <xsd:import namespace="8e515afe-20b3-41e0-a4e8-7330fa4aa1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bb4d58-51d8-4cf4-860c-743dea0da8f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47d55938-41ab-4010-9402-597ab796c0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515afe-20b3-41e0-a4e8-7330fa4aa129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69dde3e-e96c-4a6b-8f63-305dd598e362}" ma:internalName="TaxCatchAll" ma:showField="CatchAllData" ma:web="8e515afe-20b3-41e0-a4e8-7330fa4aa12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AF7973-F196-4D7C-BF1D-A01DE798B9CB}">
  <ds:schemaRefs>
    <ds:schemaRef ds:uri="44bb4d58-51d8-4cf4-860c-743dea0da8f9"/>
    <ds:schemaRef ds:uri="http://purl.org/dc/elements/1.1/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8e515afe-20b3-41e0-a4e8-7330fa4aa12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5D172E3-71E5-4DA0-9BC9-92FE85C009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bb4d58-51d8-4cf4-860c-743dea0da8f9"/>
    <ds:schemaRef ds:uri="8e515afe-20b3-41e0-a4e8-7330fa4aa1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AA489C7-D686-49B8-BFC9-E1270F456BA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131ed00-c7f6-4603-86fb-fbbb3b259bce}" enabled="0" method="" siteId="{0131ed00-c7f6-4603-86fb-fbbb3b259bc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Navngitte områder</vt:lpstr>
      </vt:variant>
      <vt:variant>
        <vt:i4>1</vt:i4>
      </vt:variant>
    </vt:vector>
  </HeadingPairs>
  <TitlesOfParts>
    <vt:vector size="3" baseType="lpstr">
      <vt:lpstr>Dager i 2029</vt:lpstr>
      <vt:lpstr>Hadeland </vt:lpstr>
      <vt:lpstr>'Hadeland '!Utskriftsområde</vt:lpstr>
    </vt:vector>
  </TitlesOfParts>
  <Manager/>
  <Company>SL-Lokaltrafikk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Morten Stubberød</dc:creator>
  <cp:keywords/>
  <dc:description/>
  <cp:lastModifiedBy>Morten Stubberød</cp:lastModifiedBy>
  <cp:revision/>
  <dcterms:created xsi:type="dcterms:W3CDTF">2008-01-08T12:09:36Z</dcterms:created>
  <dcterms:modified xsi:type="dcterms:W3CDTF">2026-08-06T11:13:14Z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0x0101004357B56C45CDEE4A9D112952EC9ED93B</vt:lpwstr>
  </property>
  <property fmtid="{D5CDD505-2E9C-101B-9397-08002B2CF9AE}" pid="3" name="MediaServiceImageTags">
    <vt:lpwstr/>
  </property>
</Properties>
</file>