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uter1.sharepoint.com/sites/TransporttjenesterRomerikeogHadeland2028/Shared Documents/Konkurransegrunnlag/Arbeidsversjon/Vedlegg 3/"/>
    </mc:Choice>
  </mc:AlternateContent>
  <xr:revisionPtr revIDLastSave="3699" documentId="8_{F655AB41-64FF-4B8E-943F-73D084C07BA6}" xr6:coauthVersionLast="47" xr6:coauthVersionMax="47" xr10:uidLastSave="{5F6D0F69-0848-4A75-A8EF-E3B519C90B63}"/>
  <bookViews>
    <workbookView xWindow="38280" yWindow="-120" windowWidth="38640" windowHeight="21120" tabRatio="856" xr2:uid="{00000000-000D-0000-FFFF-FFFF00000000}"/>
  </bookViews>
  <sheets>
    <sheet name="Kalender" sheetId="35" r:id="rId1"/>
    <sheet name="Ro 1 Aurskog-Høland" sheetId="23" r:id="rId2"/>
    <sheet name="Ro 2 Gjerdrum_Nannestad" sheetId="36" r:id="rId3"/>
    <sheet name="Ro 2 Gjerdrum_Nannestad m_opsj" sheetId="29" r:id="rId4"/>
    <sheet name="Ro 3 Hadeland" sheetId="33" r:id="rId5"/>
    <sheet name="Ro 3 Hadeland med opsjon" sheetId="34" r:id="rId6"/>
  </sheets>
  <definedNames>
    <definedName name="_xlnm._FilterDatabase" localSheetId="0" hidden="1">Kalender!$A$1:$G$366</definedName>
    <definedName name="_xlnm.Print_Area" localSheetId="1">'Ro 1 Aurskog-Høland'!$A$1:$G$433</definedName>
    <definedName name="_xlnm.Print_Area" localSheetId="2">'Ro 2 Gjerdrum_Nannestad'!$A$1:$G$309</definedName>
    <definedName name="_xlnm.Print_Area" localSheetId="3">'Ro 2 Gjerdrum_Nannestad m_opsj'!$A$1:$G$331</definedName>
    <definedName name="_xlnm.Print_Area" localSheetId="4">'Ro 3 Hadeland'!$A$1:$G$222</definedName>
    <definedName name="_xlnm.Print_Area" localSheetId="5">'Ro 3 Hadeland med opsjon'!$A$1:$G$354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35" l="1"/>
  <c r="F432" i="23"/>
  <c r="D432" i="23"/>
  <c r="G31" i="23"/>
  <c r="D31" i="23"/>
  <c r="C15" i="23"/>
  <c r="D305" i="36"/>
  <c r="D353" i="34" l="1"/>
  <c r="D21" i="29" l="1"/>
  <c r="G21" i="29"/>
  <c r="D22" i="29"/>
  <c r="G22" i="29"/>
  <c r="D23" i="29"/>
  <c r="G23" i="29"/>
  <c r="D24" i="29"/>
  <c r="G24" i="29"/>
  <c r="D25" i="29"/>
  <c r="G25" i="29"/>
  <c r="D26" i="29"/>
  <c r="G26" i="29"/>
  <c r="D27" i="29"/>
  <c r="G27" i="29"/>
  <c r="D28" i="29"/>
  <c r="G28" i="29"/>
  <c r="D29" i="29"/>
  <c r="G29" i="29"/>
  <c r="D30" i="29"/>
  <c r="G30" i="29"/>
  <c r="D31" i="29"/>
  <c r="G31" i="29"/>
  <c r="D43" i="29"/>
  <c r="G43" i="29"/>
  <c r="D44" i="29"/>
  <c r="G44" i="29"/>
  <c r="D45" i="29"/>
  <c r="G45" i="29"/>
  <c r="D46" i="29"/>
  <c r="G46" i="29"/>
  <c r="D47" i="29"/>
  <c r="G47" i="29"/>
  <c r="D48" i="29"/>
  <c r="G48" i="29"/>
  <c r="D49" i="29"/>
  <c r="G49" i="29"/>
  <c r="D50" i="29"/>
  <c r="G50" i="29"/>
  <c r="D51" i="29"/>
  <c r="G51" i="29"/>
  <c r="D52" i="29"/>
  <c r="G52" i="29"/>
  <c r="D53" i="29"/>
  <c r="G53" i="29"/>
  <c r="D64" i="29"/>
  <c r="G64" i="29"/>
  <c r="D65" i="29"/>
  <c r="G65" i="29"/>
  <c r="D66" i="29"/>
  <c r="G66" i="29"/>
  <c r="D67" i="29"/>
  <c r="G67" i="29"/>
  <c r="D68" i="29"/>
  <c r="G68" i="29"/>
  <c r="D69" i="29"/>
  <c r="G69" i="29"/>
  <c r="D70" i="29"/>
  <c r="G70" i="29"/>
  <c r="D71" i="29"/>
  <c r="G71" i="29"/>
  <c r="D72" i="29"/>
  <c r="G72" i="29"/>
  <c r="D73" i="29"/>
  <c r="G73" i="29"/>
  <c r="D74" i="29"/>
  <c r="G74" i="29"/>
  <c r="D85" i="29"/>
  <c r="G85" i="29"/>
  <c r="D86" i="29"/>
  <c r="G86" i="29"/>
  <c r="D87" i="29"/>
  <c r="G87" i="29"/>
  <c r="D88" i="29"/>
  <c r="G88" i="29"/>
  <c r="D89" i="29"/>
  <c r="G89" i="29"/>
  <c r="D90" i="29"/>
  <c r="G90" i="29"/>
  <c r="D91" i="29"/>
  <c r="G91" i="29"/>
  <c r="D92" i="29"/>
  <c r="G92" i="29"/>
  <c r="D93" i="29"/>
  <c r="G93" i="29"/>
  <c r="D94" i="29"/>
  <c r="G94" i="29"/>
  <c r="D95" i="29"/>
  <c r="G95" i="29"/>
  <c r="D106" i="29"/>
  <c r="G106" i="29"/>
  <c r="D107" i="29"/>
  <c r="G107" i="29"/>
  <c r="D108" i="29"/>
  <c r="G108" i="29"/>
  <c r="D109" i="29"/>
  <c r="G109" i="29"/>
  <c r="D110" i="29"/>
  <c r="G110" i="29"/>
  <c r="D111" i="29"/>
  <c r="G111" i="29"/>
  <c r="D112" i="29"/>
  <c r="G112" i="29"/>
  <c r="D113" i="29"/>
  <c r="G113" i="29"/>
  <c r="D114" i="29"/>
  <c r="G114" i="29"/>
  <c r="D115" i="29"/>
  <c r="G115" i="29"/>
  <c r="D116" i="29"/>
  <c r="G116" i="29"/>
  <c r="D148" i="29"/>
  <c r="G148" i="29"/>
  <c r="D149" i="29"/>
  <c r="G149" i="29"/>
  <c r="D150" i="29"/>
  <c r="G150" i="29"/>
  <c r="D151" i="29"/>
  <c r="G151" i="29"/>
  <c r="D152" i="29"/>
  <c r="G152" i="29"/>
  <c r="G137" i="29" l="1"/>
  <c r="D137" i="29"/>
  <c r="G136" i="29"/>
  <c r="D136" i="29"/>
  <c r="G135" i="29"/>
  <c r="D135" i="29"/>
  <c r="G134" i="29"/>
  <c r="D134" i="29"/>
  <c r="G133" i="29"/>
  <c r="D133" i="29"/>
  <c r="G132" i="29"/>
  <c r="D132" i="29"/>
  <c r="G131" i="29"/>
  <c r="D131" i="29"/>
  <c r="G130" i="29"/>
  <c r="D130" i="29"/>
  <c r="G129" i="29"/>
  <c r="D129" i="29"/>
  <c r="G128" i="29"/>
  <c r="D128" i="29"/>
  <c r="G127" i="29"/>
  <c r="D127" i="29"/>
  <c r="E307" i="36"/>
  <c r="B307" i="36"/>
  <c r="A307" i="36"/>
  <c r="E306" i="36"/>
  <c r="B306" i="36"/>
  <c r="A306" i="36"/>
  <c r="E305" i="36"/>
  <c r="B305" i="36"/>
  <c r="A305" i="36"/>
  <c r="E304" i="36"/>
  <c r="B304" i="36"/>
  <c r="A304" i="36"/>
  <c r="E303" i="36"/>
  <c r="B303" i="36"/>
  <c r="A303" i="36"/>
  <c r="E302" i="36"/>
  <c r="B302" i="36"/>
  <c r="A302" i="36"/>
  <c r="E301" i="36"/>
  <c r="B301" i="36"/>
  <c r="A301" i="36"/>
  <c r="E300" i="36"/>
  <c r="B300" i="36"/>
  <c r="A300" i="36"/>
  <c r="B299" i="36"/>
  <c r="A299" i="36"/>
  <c r="B298" i="36"/>
  <c r="A298" i="36"/>
  <c r="E297" i="36"/>
  <c r="B297" i="36"/>
  <c r="A297" i="36"/>
  <c r="B296" i="36"/>
  <c r="A296" i="36"/>
  <c r="E295" i="36"/>
  <c r="B295" i="36"/>
  <c r="A295" i="36"/>
  <c r="E294" i="36"/>
  <c r="B294" i="36"/>
  <c r="A294" i="36"/>
  <c r="E293" i="36"/>
  <c r="B293" i="36"/>
  <c r="A293" i="36"/>
  <c r="E292" i="36"/>
  <c r="B292" i="36"/>
  <c r="A292" i="36"/>
  <c r="G281" i="36"/>
  <c r="D281" i="36"/>
  <c r="G280" i="36"/>
  <c r="D280" i="36"/>
  <c r="G279" i="36"/>
  <c r="D279" i="36"/>
  <c r="G278" i="36"/>
  <c r="D278" i="36"/>
  <c r="G277" i="36"/>
  <c r="D277" i="36"/>
  <c r="G266" i="36"/>
  <c r="D266" i="36"/>
  <c r="G265" i="36"/>
  <c r="D265" i="36"/>
  <c r="G264" i="36"/>
  <c r="D264" i="36"/>
  <c r="G263" i="36"/>
  <c r="D263" i="36"/>
  <c r="G262" i="36"/>
  <c r="D262" i="36"/>
  <c r="G251" i="36"/>
  <c r="D251" i="36"/>
  <c r="G250" i="36"/>
  <c r="D250" i="36"/>
  <c r="G249" i="36"/>
  <c r="D249" i="36"/>
  <c r="G248" i="36"/>
  <c r="D248" i="36"/>
  <c r="G247" i="36"/>
  <c r="D247" i="36"/>
  <c r="G236" i="36"/>
  <c r="D236" i="36"/>
  <c r="G235" i="36"/>
  <c r="D235" i="36"/>
  <c r="G234" i="36"/>
  <c r="D234" i="36"/>
  <c r="G233" i="36"/>
  <c r="D233" i="36"/>
  <c r="G232" i="36"/>
  <c r="D232" i="36"/>
  <c r="G221" i="36"/>
  <c r="D221" i="36"/>
  <c r="G220" i="36"/>
  <c r="D220" i="36"/>
  <c r="G219" i="36"/>
  <c r="D219" i="36"/>
  <c r="G218" i="36"/>
  <c r="D218" i="36"/>
  <c r="G217" i="36"/>
  <c r="D217" i="36"/>
  <c r="G206" i="36"/>
  <c r="D206" i="36"/>
  <c r="G205" i="36"/>
  <c r="D205" i="36"/>
  <c r="G204" i="36"/>
  <c r="D204" i="36"/>
  <c r="G203" i="36"/>
  <c r="D203" i="36"/>
  <c r="G202" i="36"/>
  <c r="D202" i="36"/>
  <c r="G191" i="36"/>
  <c r="D191" i="36"/>
  <c r="G190" i="36"/>
  <c r="D190" i="36"/>
  <c r="G189" i="36"/>
  <c r="D189" i="36"/>
  <c r="G188" i="36"/>
  <c r="D188" i="36"/>
  <c r="G187" i="36"/>
  <c r="D187" i="36"/>
  <c r="G176" i="36"/>
  <c r="D176" i="36"/>
  <c r="G175" i="36"/>
  <c r="D175" i="36"/>
  <c r="G174" i="36"/>
  <c r="D174" i="36"/>
  <c r="G173" i="36"/>
  <c r="D173" i="36"/>
  <c r="G172" i="36"/>
  <c r="D172" i="36"/>
  <c r="G161" i="36"/>
  <c r="D161" i="36"/>
  <c r="G160" i="36"/>
  <c r="D160" i="36"/>
  <c r="G159" i="36"/>
  <c r="D159" i="36"/>
  <c r="G158" i="36"/>
  <c r="D158" i="36"/>
  <c r="G157" i="36"/>
  <c r="D157" i="36"/>
  <c r="G146" i="36"/>
  <c r="D146" i="36"/>
  <c r="G145" i="36"/>
  <c r="D145" i="36"/>
  <c r="G144" i="36"/>
  <c r="D144" i="36"/>
  <c r="G143" i="36"/>
  <c r="D143" i="36"/>
  <c r="G142" i="36"/>
  <c r="D142" i="36"/>
  <c r="G131" i="36"/>
  <c r="D131" i="36"/>
  <c r="G130" i="36"/>
  <c r="D130" i="36"/>
  <c r="G129" i="36"/>
  <c r="D129" i="36"/>
  <c r="G128" i="36"/>
  <c r="D128" i="36"/>
  <c r="G127" i="36"/>
  <c r="D127" i="36"/>
  <c r="G116" i="36"/>
  <c r="D116" i="36"/>
  <c r="G115" i="36"/>
  <c r="D115" i="36"/>
  <c r="G114" i="36"/>
  <c r="D114" i="36"/>
  <c r="G113" i="36"/>
  <c r="D113" i="36"/>
  <c r="G112" i="36"/>
  <c r="D112" i="36"/>
  <c r="G111" i="36"/>
  <c r="D111" i="36"/>
  <c r="G110" i="36"/>
  <c r="D110" i="36"/>
  <c r="G109" i="36"/>
  <c r="D109" i="36"/>
  <c r="G108" i="36"/>
  <c r="D108" i="36"/>
  <c r="G107" i="36"/>
  <c r="D107" i="36"/>
  <c r="G106" i="36"/>
  <c r="D106" i="36"/>
  <c r="G95" i="36"/>
  <c r="D95" i="36"/>
  <c r="G94" i="36"/>
  <c r="D94" i="36"/>
  <c r="G93" i="36"/>
  <c r="D93" i="36"/>
  <c r="G92" i="36"/>
  <c r="D92" i="36"/>
  <c r="G91" i="36"/>
  <c r="D91" i="36"/>
  <c r="G90" i="36"/>
  <c r="D90" i="36"/>
  <c r="G89" i="36"/>
  <c r="D89" i="36"/>
  <c r="G88" i="36"/>
  <c r="D88" i="36"/>
  <c r="G87" i="36"/>
  <c r="D87" i="36"/>
  <c r="G86" i="36"/>
  <c r="D86" i="36"/>
  <c r="G85" i="36"/>
  <c r="D85" i="36"/>
  <c r="G74" i="36"/>
  <c r="D74" i="36"/>
  <c r="G73" i="36"/>
  <c r="D73" i="36"/>
  <c r="G72" i="36"/>
  <c r="D72" i="36"/>
  <c r="G71" i="36"/>
  <c r="D71" i="36"/>
  <c r="G70" i="36"/>
  <c r="D70" i="36"/>
  <c r="G69" i="36"/>
  <c r="D69" i="36"/>
  <c r="G68" i="36"/>
  <c r="D68" i="36"/>
  <c r="G67" i="36"/>
  <c r="D67" i="36"/>
  <c r="G66" i="36"/>
  <c r="D66" i="36"/>
  <c r="G65" i="36"/>
  <c r="D65" i="36"/>
  <c r="G64" i="36"/>
  <c r="D64" i="36"/>
  <c r="G53" i="36"/>
  <c r="D53" i="36"/>
  <c r="G52" i="36"/>
  <c r="D52" i="36"/>
  <c r="G51" i="36"/>
  <c r="D51" i="36"/>
  <c r="G50" i="36"/>
  <c r="D50" i="36"/>
  <c r="G49" i="36"/>
  <c r="D49" i="36"/>
  <c r="G48" i="36"/>
  <c r="D48" i="36"/>
  <c r="G47" i="36"/>
  <c r="D47" i="36"/>
  <c r="G46" i="36"/>
  <c r="D46" i="36"/>
  <c r="G45" i="36"/>
  <c r="D45" i="36"/>
  <c r="G44" i="36"/>
  <c r="D44" i="36"/>
  <c r="G43" i="36"/>
  <c r="D43" i="36"/>
  <c r="G31" i="36"/>
  <c r="D31" i="36"/>
  <c r="G30" i="36"/>
  <c r="D30" i="36"/>
  <c r="G29" i="36"/>
  <c r="D29" i="36"/>
  <c r="G28" i="36"/>
  <c r="D28" i="36"/>
  <c r="G27" i="36"/>
  <c r="D27" i="36"/>
  <c r="G26" i="36"/>
  <c r="D26" i="36"/>
  <c r="G25" i="36"/>
  <c r="D25" i="36"/>
  <c r="G24" i="36"/>
  <c r="D24" i="36"/>
  <c r="G23" i="36"/>
  <c r="D23" i="36"/>
  <c r="G22" i="36"/>
  <c r="D22" i="36"/>
  <c r="G21" i="36"/>
  <c r="D21" i="36"/>
  <c r="C15" i="36"/>
  <c r="C15" i="34"/>
  <c r="A366" i="35"/>
  <c r="A365" i="35"/>
  <c r="A364" i="35"/>
  <c r="A363" i="35"/>
  <c r="A362" i="35"/>
  <c r="A361" i="35"/>
  <c r="A360" i="35"/>
  <c r="A359" i="35"/>
  <c r="A358" i="35"/>
  <c r="A357" i="35"/>
  <c r="A356" i="35"/>
  <c r="A355" i="35"/>
  <c r="A354" i="35"/>
  <c r="A353" i="35"/>
  <c r="A352" i="35"/>
  <c r="A351" i="35"/>
  <c r="A350" i="35"/>
  <c r="A349" i="35"/>
  <c r="A348" i="35"/>
  <c r="A347" i="35"/>
  <c r="A346" i="35"/>
  <c r="A345" i="35"/>
  <c r="A344" i="35"/>
  <c r="A343" i="35"/>
  <c r="A342" i="35"/>
  <c r="A341" i="35"/>
  <c r="A340" i="35"/>
  <c r="A339" i="35"/>
  <c r="A338" i="35"/>
  <c r="A337" i="35"/>
  <c r="A336" i="35"/>
  <c r="A335" i="35"/>
  <c r="A334" i="35"/>
  <c r="A333" i="35"/>
  <c r="A332" i="35"/>
  <c r="A331" i="35"/>
  <c r="A330" i="35"/>
  <c r="A329" i="35"/>
  <c r="A328" i="35"/>
  <c r="A327" i="35"/>
  <c r="A326" i="35"/>
  <c r="A325" i="35"/>
  <c r="A324" i="35"/>
  <c r="A323" i="35"/>
  <c r="A322" i="35"/>
  <c r="A321" i="35"/>
  <c r="A320" i="35"/>
  <c r="A319" i="35"/>
  <c r="A318" i="35"/>
  <c r="A317" i="35"/>
  <c r="A316" i="35"/>
  <c r="A315" i="35"/>
  <c r="A314" i="35"/>
  <c r="A313" i="35"/>
  <c r="A312" i="35"/>
  <c r="A311" i="35"/>
  <c r="A310" i="35"/>
  <c r="A309" i="35"/>
  <c r="A308" i="35"/>
  <c r="A307" i="35"/>
  <c r="A306" i="35"/>
  <c r="A305" i="35"/>
  <c r="A304" i="35"/>
  <c r="A303" i="35"/>
  <c r="A302" i="35"/>
  <c r="A301" i="35"/>
  <c r="A300" i="35"/>
  <c r="A299" i="35"/>
  <c r="A298" i="35"/>
  <c r="A297" i="35"/>
  <c r="A296" i="35"/>
  <c r="A295" i="35"/>
  <c r="A294" i="35"/>
  <c r="A293" i="35"/>
  <c r="A292" i="35"/>
  <c r="A291" i="35"/>
  <c r="A290" i="35"/>
  <c r="A289" i="35"/>
  <c r="A288" i="35"/>
  <c r="A287" i="35"/>
  <c r="A286" i="35"/>
  <c r="A285" i="35"/>
  <c r="A284" i="35"/>
  <c r="A283" i="35"/>
  <c r="A282" i="35"/>
  <c r="A281" i="35"/>
  <c r="A280" i="35"/>
  <c r="A279" i="35"/>
  <c r="A278" i="35"/>
  <c r="A277" i="35"/>
  <c r="A276" i="35"/>
  <c r="A275" i="35"/>
  <c r="A274" i="35"/>
  <c r="A273" i="35"/>
  <c r="A272" i="35"/>
  <c r="A271" i="35"/>
  <c r="A270" i="35"/>
  <c r="A269" i="35"/>
  <c r="A268" i="35"/>
  <c r="A267" i="35"/>
  <c r="A266" i="35"/>
  <c r="A265" i="35"/>
  <c r="A264" i="35"/>
  <c r="A263" i="35"/>
  <c r="A262" i="35"/>
  <c r="A261" i="35"/>
  <c r="A260" i="35"/>
  <c r="A259" i="35"/>
  <c r="A258" i="35"/>
  <c r="A257" i="35"/>
  <c r="A256" i="35"/>
  <c r="A255" i="35"/>
  <c r="A254" i="35"/>
  <c r="A253" i="35"/>
  <c r="A252" i="35"/>
  <c r="A251" i="35"/>
  <c r="A250" i="35"/>
  <c r="A249" i="35"/>
  <c r="A248" i="35"/>
  <c r="A247" i="35"/>
  <c r="A246" i="35"/>
  <c r="A245" i="35"/>
  <c r="A244" i="35"/>
  <c r="A243" i="35"/>
  <c r="A242" i="35"/>
  <c r="A241" i="35"/>
  <c r="A240" i="35"/>
  <c r="A239" i="35"/>
  <c r="A238" i="35"/>
  <c r="A237" i="35"/>
  <c r="A236" i="35"/>
  <c r="A235" i="35"/>
  <c r="A234" i="35"/>
  <c r="A233" i="35"/>
  <c r="A232" i="35"/>
  <c r="A231" i="35"/>
  <c r="A230" i="35"/>
  <c r="A229" i="35"/>
  <c r="A228" i="35"/>
  <c r="A227" i="35"/>
  <c r="A226" i="35"/>
  <c r="A225" i="35"/>
  <c r="A224" i="35"/>
  <c r="A223" i="35"/>
  <c r="A222" i="35"/>
  <c r="A221" i="35"/>
  <c r="A220" i="35"/>
  <c r="A219" i="35"/>
  <c r="A218" i="35"/>
  <c r="A217" i="35"/>
  <c r="A216" i="35"/>
  <c r="A215" i="35"/>
  <c r="A214" i="35"/>
  <c r="A213" i="35"/>
  <c r="A212" i="35"/>
  <c r="A211" i="35"/>
  <c r="A210" i="35"/>
  <c r="A209" i="35"/>
  <c r="A208" i="35"/>
  <c r="A207" i="35"/>
  <c r="A206" i="35"/>
  <c r="A205" i="35"/>
  <c r="A204" i="35"/>
  <c r="A203" i="35"/>
  <c r="A202" i="35"/>
  <c r="A201" i="35"/>
  <c r="A200" i="35"/>
  <c r="A199" i="35"/>
  <c r="A198" i="35"/>
  <c r="A197" i="35"/>
  <c r="A196" i="35"/>
  <c r="A195" i="35"/>
  <c r="A194" i="35"/>
  <c r="A193" i="35"/>
  <c r="A192" i="35"/>
  <c r="A191" i="35"/>
  <c r="A190" i="35"/>
  <c r="A189" i="35"/>
  <c r="A188" i="35"/>
  <c r="A187" i="35"/>
  <c r="A186" i="35"/>
  <c r="A185" i="35"/>
  <c r="A184" i="35"/>
  <c r="A183" i="35"/>
  <c r="A182" i="35"/>
  <c r="A181" i="35"/>
  <c r="A180" i="35"/>
  <c r="A179" i="35"/>
  <c r="A178" i="35"/>
  <c r="A177" i="35"/>
  <c r="A176" i="35"/>
  <c r="A175" i="35"/>
  <c r="A174" i="35"/>
  <c r="A173" i="35"/>
  <c r="A172" i="35"/>
  <c r="A171" i="35"/>
  <c r="A170" i="35"/>
  <c r="A169" i="35"/>
  <c r="A168" i="35"/>
  <c r="A167" i="35"/>
  <c r="A166" i="35"/>
  <c r="A165" i="35"/>
  <c r="A164" i="35"/>
  <c r="A163" i="35"/>
  <c r="A162" i="35"/>
  <c r="A161" i="35"/>
  <c r="A160" i="35"/>
  <c r="A159" i="35"/>
  <c r="A158" i="35"/>
  <c r="A157" i="35"/>
  <c r="A156" i="35"/>
  <c r="A155" i="35"/>
  <c r="A154" i="35"/>
  <c r="A153" i="35"/>
  <c r="A152" i="35"/>
  <c r="A151" i="35"/>
  <c r="A150" i="35"/>
  <c r="A149" i="35"/>
  <c r="A148" i="35"/>
  <c r="A147" i="35"/>
  <c r="A146" i="35"/>
  <c r="A145" i="35"/>
  <c r="A144" i="35"/>
  <c r="A143" i="35"/>
  <c r="A142" i="35"/>
  <c r="A141" i="35"/>
  <c r="A140" i="35"/>
  <c r="A139" i="35"/>
  <c r="A138" i="35"/>
  <c r="A137" i="35"/>
  <c r="A136" i="35"/>
  <c r="A135" i="35"/>
  <c r="A134" i="35"/>
  <c r="A133" i="35"/>
  <c r="A132" i="35"/>
  <c r="A131" i="35"/>
  <c r="A130" i="35"/>
  <c r="A129" i="35"/>
  <c r="A128" i="35"/>
  <c r="A127" i="35"/>
  <c r="A126" i="35"/>
  <c r="A125" i="35"/>
  <c r="A124" i="35"/>
  <c r="A123" i="35"/>
  <c r="A122" i="35"/>
  <c r="A121" i="35"/>
  <c r="A120" i="35"/>
  <c r="A119" i="35"/>
  <c r="A118" i="35"/>
  <c r="A117" i="35"/>
  <c r="A116" i="35"/>
  <c r="A115" i="35"/>
  <c r="A114" i="35"/>
  <c r="A113" i="35"/>
  <c r="A112" i="35"/>
  <c r="A111" i="35"/>
  <c r="A110" i="35"/>
  <c r="A109" i="35"/>
  <c r="A108" i="35"/>
  <c r="A107" i="35"/>
  <c r="A106" i="35"/>
  <c r="A105" i="35"/>
  <c r="A104" i="35"/>
  <c r="A103" i="35"/>
  <c r="A102" i="35"/>
  <c r="A101" i="35"/>
  <c r="A100" i="35"/>
  <c r="A99" i="35"/>
  <c r="A98" i="35"/>
  <c r="A97" i="35"/>
  <c r="A96" i="35"/>
  <c r="A95" i="35"/>
  <c r="A94" i="35"/>
  <c r="A93" i="35"/>
  <c r="A92" i="35"/>
  <c r="A91" i="35"/>
  <c r="A90" i="35"/>
  <c r="A89" i="35"/>
  <c r="A88" i="35"/>
  <c r="A87" i="35"/>
  <c r="A86" i="35"/>
  <c r="A85" i="35"/>
  <c r="A84" i="35"/>
  <c r="A83" i="35"/>
  <c r="A82" i="35"/>
  <c r="A81" i="35"/>
  <c r="A80" i="35"/>
  <c r="A79" i="35"/>
  <c r="A78" i="35"/>
  <c r="A77" i="35"/>
  <c r="A76" i="35"/>
  <c r="A75" i="35"/>
  <c r="A74" i="35"/>
  <c r="A73" i="35"/>
  <c r="A72" i="35"/>
  <c r="A71" i="35"/>
  <c r="A70" i="35"/>
  <c r="A69" i="35"/>
  <c r="A68" i="35"/>
  <c r="A67" i="35"/>
  <c r="A66" i="35"/>
  <c r="A65" i="35"/>
  <c r="A64" i="35"/>
  <c r="A63" i="35"/>
  <c r="A62" i="35"/>
  <c r="A61" i="35"/>
  <c r="A60" i="35"/>
  <c r="A59" i="35"/>
  <c r="A58" i="35"/>
  <c r="A57" i="35"/>
  <c r="A56" i="35"/>
  <c r="A55" i="35"/>
  <c r="A54" i="35"/>
  <c r="A53" i="35"/>
  <c r="A52" i="35"/>
  <c r="A51" i="35"/>
  <c r="A50" i="35"/>
  <c r="A49" i="35"/>
  <c r="A48" i="35"/>
  <c r="A47" i="35"/>
  <c r="A46" i="35"/>
  <c r="A45" i="35"/>
  <c r="A44" i="35"/>
  <c r="A43" i="35"/>
  <c r="A42" i="35"/>
  <c r="A41" i="35"/>
  <c r="A40" i="35"/>
  <c r="A39" i="35"/>
  <c r="A38" i="35"/>
  <c r="A37" i="35"/>
  <c r="A36" i="35"/>
  <c r="A35" i="35"/>
  <c r="A34" i="35"/>
  <c r="A33" i="35"/>
  <c r="A32" i="35"/>
  <c r="A31" i="35"/>
  <c r="A30" i="35"/>
  <c r="A29" i="35"/>
  <c r="A28" i="35"/>
  <c r="A27" i="35"/>
  <c r="A26" i="35"/>
  <c r="K25" i="35"/>
  <c r="A25" i="35"/>
  <c r="K24" i="35"/>
  <c r="A24" i="35"/>
  <c r="K23" i="35"/>
  <c r="K42" i="35" s="1"/>
  <c r="A23" i="35"/>
  <c r="K22" i="35"/>
  <c r="A22" i="35"/>
  <c r="K21" i="35"/>
  <c r="A21" i="35"/>
  <c r="K20" i="35"/>
  <c r="A20" i="35"/>
  <c r="K19" i="35"/>
  <c r="A19" i="35"/>
  <c r="A18" i="35"/>
  <c r="K17" i="35"/>
  <c r="A17" i="35"/>
  <c r="K16" i="35"/>
  <c r="A16" i="35"/>
  <c r="K15" i="35"/>
  <c r="K40" i="35" s="1"/>
  <c r="A15" i="35"/>
  <c r="K14" i="35"/>
  <c r="A14" i="35"/>
  <c r="K13" i="35"/>
  <c r="A13" i="35"/>
  <c r="K12" i="35"/>
  <c r="A12" i="35"/>
  <c r="K11" i="35"/>
  <c r="A11" i="35"/>
  <c r="A10" i="35"/>
  <c r="K9" i="35"/>
  <c r="L9" i="35" s="1"/>
  <c r="K44" i="35" s="1"/>
  <c r="A9" i="35"/>
  <c r="K8" i="35"/>
  <c r="L8" i="35" s="1"/>
  <c r="K43" i="35" s="1"/>
  <c r="A8" i="35"/>
  <c r="K7" i="35"/>
  <c r="K38" i="35" s="1"/>
  <c r="A7" i="35"/>
  <c r="K6" i="35"/>
  <c r="K37" i="35" s="1"/>
  <c r="A6" i="35"/>
  <c r="K5" i="35"/>
  <c r="K36" i="35" s="1"/>
  <c r="A5" i="35"/>
  <c r="K4" i="35"/>
  <c r="K35" i="35" s="1"/>
  <c r="A4" i="35"/>
  <c r="A3" i="35"/>
  <c r="A2" i="35"/>
  <c r="D392" i="23"/>
  <c r="G392" i="23"/>
  <c r="D393" i="23"/>
  <c r="G393" i="23"/>
  <c r="D394" i="23"/>
  <c r="G394" i="23"/>
  <c r="D395" i="23"/>
  <c r="G395" i="23"/>
  <c r="D396" i="23"/>
  <c r="G396" i="23"/>
  <c r="B351" i="34"/>
  <c r="A351" i="34"/>
  <c r="B350" i="34"/>
  <c r="A350" i="34"/>
  <c r="B349" i="34"/>
  <c r="A349" i="34"/>
  <c r="B348" i="34"/>
  <c r="A348" i="34"/>
  <c r="B347" i="34"/>
  <c r="A347" i="34"/>
  <c r="B346" i="34"/>
  <c r="A346" i="34"/>
  <c r="B345" i="34"/>
  <c r="A345" i="34"/>
  <c r="B344" i="34"/>
  <c r="A344" i="34"/>
  <c r="B343" i="34"/>
  <c r="A343" i="34"/>
  <c r="B342" i="34"/>
  <c r="A342" i="34"/>
  <c r="B341" i="34"/>
  <c r="A341" i="34"/>
  <c r="B340" i="34"/>
  <c r="A340" i="34"/>
  <c r="B339" i="34"/>
  <c r="A339" i="34"/>
  <c r="B338" i="34"/>
  <c r="A338" i="34"/>
  <c r="B337" i="34"/>
  <c r="A337" i="34"/>
  <c r="G326" i="34"/>
  <c r="D326" i="34"/>
  <c r="G325" i="34"/>
  <c r="D325" i="34"/>
  <c r="G324" i="34"/>
  <c r="D324" i="34"/>
  <c r="G323" i="34"/>
  <c r="D323" i="34"/>
  <c r="G322" i="34"/>
  <c r="D322" i="34"/>
  <c r="G321" i="34"/>
  <c r="D321" i="34"/>
  <c r="G320" i="34"/>
  <c r="D320" i="34"/>
  <c r="G319" i="34"/>
  <c r="D319" i="34"/>
  <c r="G318" i="34"/>
  <c r="D318" i="34"/>
  <c r="G317" i="34"/>
  <c r="D317" i="34"/>
  <c r="G316" i="34"/>
  <c r="D316" i="34"/>
  <c r="G305" i="34"/>
  <c r="D305" i="34"/>
  <c r="G304" i="34"/>
  <c r="D304" i="34"/>
  <c r="G303" i="34"/>
  <c r="D303" i="34"/>
  <c r="G302" i="34"/>
  <c r="D302" i="34"/>
  <c r="G301" i="34"/>
  <c r="D301" i="34"/>
  <c r="G300" i="34"/>
  <c r="D300" i="34"/>
  <c r="G299" i="34"/>
  <c r="D299" i="34"/>
  <c r="G298" i="34"/>
  <c r="D298" i="34"/>
  <c r="G297" i="34"/>
  <c r="D297" i="34"/>
  <c r="G296" i="34"/>
  <c r="D296" i="34"/>
  <c r="G295" i="34"/>
  <c r="D295" i="34"/>
  <c r="G284" i="34"/>
  <c r="D284" i="34"/>
  <c r="G283" i="34"/>
  <c r="D283" i="34"/>
  <c r="G282" i="34"/>
  <c r="D282" i="34"/>
  <c r="G281" i="34"/>
  <c r="D281" i="34"/>
  <c r="G280" i="34"/>
  <c r="D280" i="34"/>
  <c r="G279" i="34"/>
  <c r="D279" i="34"/>
  <c r="G278" i="34"/>
  <c r="D278" i="34"/>
  <c r="G277" i="34"/>
  <c r="D277" i="34"/>
  <c r="G276" i="34"/>
  <c r="D276" i="34"/>
  <c r="G275" i="34"/>
  <c r="D275" i="34"/>
  <c r="G274" i="34"/>
  <c r="D274" i="34"/>
  <c r="G263" i="34"/>
  <c r="D263" i="34"/>
  <c r="G262" i="34"/>
  <c r="D262" i="34"/>
  <c r="G261" i="34"/>
  <c r="D261" i="34"/>
  <c r="G260" i="34"/>
  <c r="D260" i="34"/>
  <c r="G259" i="34"/>
  <c r="D259" i="34"/>
  <c r="G258" i="34"/>
  <c r="D258" i="34"/>
  <c r="G257" i="34"/>
  <c r="D257" i="34"/>
  <c r="G256" i="34"/>
  <c r="D256" i="34"/>
  <c r="G255" i="34"/>
  <c r="D255" i="34"/>
  <c r="G254" i="34"/>
  <c r="D254" i="34"/>
  <c r="G253" i="34"/>
  <c r="D253" i="34"/>
  <c r="G242" i="34"/>
  <c r="D242" i="34"/>
  <c r="G241" i="34"/>
  <c r="D241" i="34"/>
  <c r="G240" i="34"/>
  <c r="D240" i="34"/>
  <c r="G239" i="34"/>
  <c r="D239" i="34"/>
  <c r="G238" i="34"/>
  <c r="D238" i="34"/>
  <c r="G237" i="34"/>
  <c r="D237" i="34"/>
  <c r="G236" i="34"/>
  <c r="D236" i="34"/>
  <c r="G235" i="34"/>
  <c r="D235" i="34"/>
  <c r="G234" i="34"/>
  <c r="D234" i="34"/>
  <c r="G233" i="34"/>
  <c r="D233" i="34"/>
  <c r="G232" i="34"/>
  <c r="D232" i="34"/>
  <c r="G221" i="34"/>
  <c r="D221" i="34"/>
  <c r="G220" i="34"/>
  <c r="D220" i="34"/>
  <c r="G219" i="34"/>
  <c r="D219" i="34"/>
  <c r="G218" i="34"/>
  <c r="D218" i="34"/>
  <c r="G217" i="34"/>
  <c r="D217" i="34"/>
  <c r="G216" i="34"/>
  <c r="D216" i="34"/>
  <c r="G215" i="34"/>
  <c r="D215" i="34"/>
  <c r="G214" i="34"/>
  <c r="D214" i="34"/>
  <c r="G213" i="34"/>
  <c r="D213" i="34"/>
  <c r="G212" i="34"/>
  <c r="D212" i="34"/>
  <c r="G211" i="34"/>
  <c r="D211" i="34"/>
  <c r="G200" i="34"/>
  <c r="D200" i="34"/>
  <c r="G199" i="34"/>
  <c r="D199" i="34"/>
  <c r="G198" i="34"/>
  <c r="D198" i="34"/>
  <c r="G197" i="34"/>
  <c r="D197" i="34"/>
  <c r="G196" i="34"/>
  <c r="D196" i="34"/>
  <c r="G195" i="34"/>
  <c r="D195" i="34"/>
  <c r="G194" i="34"/>
  <c r="D194" i="34"/>
  <c r="G193" i="34"/>
  <c r="D193" i="34"/>
  <c r="G192" i="34"/>
  <c r="D192" i="34"/>
  <c r="G191" i="34"/>
  <c r="D191" i="34"/>
  <c r="G190" i="34"/>
  <c r="D190" i="34"/>
  <c r="G179" i="34"/>
  <c r="D179" i="34"/>
  <c r="G178" i="34"/>
  <c r="D178" i="34"/>
  <c r="G177" i="34"/>
  <c r="D177" i="34"/>
  <c r="G176" i="34"/>
  <c r="D176" i="34"/>
  <c r="G175" i="34"/>
  <c r="D175" i="34"/>
  <c r="G174" i="34"/>
  <c r="D174" i="34"/>
  <c r="G173" i="34"/>
  <c r="D173" i="34"/>
  <c r="G172" i="34"/>
  <c r="D172" i="34"/>
  <c r="G171" i="34"/>
  <c r="D171" i="34"/>
  <c r="G170" i="34"/>
  <c r="D170" i="34"/>
  <c r="G169" i="34"/>
  <c r="D169" i="34"/>
  <c r="G158" i="34"/>
  <c r="D158" i="34"/>
  <c r="G157" i="34"/>
  <c r="D157" i="34"/>
  <c r="G156" i="34"/>
  <c r="D156" i="34"/>
  <c r="G155" i="34"/>
  <c r="D155" i="34"/>
  <c r="G154" i="34"/>
  <c r="D154" i="34"/>
  <c r="G153" i="34"/>
  <c r="D153" i="34"/>
  <c r="G152" i="34"/>
  <c r="D152" i="34"/>
  <c r="G151" i="34"/>
  <c r="D151" i="34"/>
  <c r="G150" i="34"/>
  <c r="D150" i="34"/>
  <c r="G149" i="34"/>
  <c r="D149" i="34"/>
  <c r="G148" i="34"/>
  <c r="D148" i="34"/>
  <c r="G137" i="34"/>
  <c r="D137" i="34"/>
  <c r="G136" i="34"/>
  <c r="D136" i="34"/>
  <c r="G135" i="34"/>
  <c r="D135" i="34"/>
  <c r="G134" i="34"/>
  <c r="D134" i="34"/>
  <c r="G133" i="34"/>
  <c r="D133" i="34"/>
  <c r="G132" i="34"/>
  <c r="D132" i="34"/>
  <c r="G131" i="34"/>
  <c r="D131" i="34"/>
  <c r="G130" i="34"/>
  <c r="D130" i="34"/>
  <c r="G129" i="34"/>
  <c r="D129" i="34"/>
  <c r="G128" i="34"/>
  <c r="D128" i="34"/>
  <c r="G127" i="34"/>
  <c r="D127" i="34"/>
  <c r="G116" i="34"/>
  <c r="D116" i="34"/>
  <c r="G115" i="34"/>
  <c r="D115" i="34"/>
  <c r="G114" i="34"/>
  <c r="D114" i="34"/>
  <c r="G113" i="34"/>
  <c r="D113" i="34"/>
  <c r="G112" i="34"/>
  <c r="D112" i="34"/>
  <c r="G111" i="34"/>
  <c r="D111" i="34"/>
  <c r="G110" i="34"/>
  <c r="D110" i="34"/>
  <c r="G109" i="34"/>
  <c r="D109" i="34"/>
  <c r="G108" i="34"/>
  <c r="D108" i="34"/>
  <c r="G107" i="34"/>
  <c r="D107" i="34"/>
  <c r="G106" i="34"/>
  <c r="D106" i="34"/>
  <c r="G95" i="34"/>
  <c r="D95" i="34"/>
  <c r="G94" i="34"/>
  <c r="D94" i="34"/>
  <c r="G93" i="34"/>
  <c r="D93" i="34"/>
  <c r="G92" i="34"/>
  <c r="D92" i="34"/>
  <c r="G91" i="34"/>
  <c r="D91" i="34"/>
  <c r="G90" i="34"/>
  <c r="D90" i="34"/>
  <c r="G89" i="34"/>
  <c r="D89" i="34"/>
  <c r="G88" i="34"/>
  <c r="D88" i="34"/>
  <c r="G87" i="34"/>
  <c r="D87" i="34"/>
  <c r="G86" i="34"/>
  <c r="D86" i="34"/>
  <c r="G85" i="34"/>
  <c r="D85" i="34"/>
  <c r="G74" i="34"/>
  <c r="D74" i="34"/>
  <c r="G73" i="34"/>
  <c r="D73" i="34"/>
  <c r="G72" i="34"/>
  <c r="D72" i="34"/>
  <c r="G71" i="34"/>
  <c r="D71" i="34"/>
  <c r="G70" i="34"/>
  <c r="D70" i="34"/>
  <c r="G69" i="34"/>
  <c r="D69" i="34"/>
  <c r="G68" i="34"/>
  <c r="D68" i="34"/>
  <c r="G67" i="34"/>
  <c r="D67" i="34"/>
  <c r="G66" i="34"/>
  <c r="D66" i="34"/>
  <c r="G65" i="34"/>
  <c r="D65" i="34"/>
  <c r="G64" i="34"/>
  <c r="D64" i="34"/>
  <c r="G53" i="34"/>
  <c r="D53" i="34"/>
  <c r="G52" i="34"/>
  <c r="D52" i="34"/>
  <c r="G51" i="34"/>
  <c r="D51" i="34"/>
  <c r="G50" i="34"/>
  <c r="D50" i="34"/>
  <c r="G49" i="34"/>
  <c r="D49" i="34"/>
  <c r="G48" i="34"/>
  <c r="D48" i="34"/>
  <c r="G47" i="34"/>
  <c r="D47" i="34"/>
  <c r="G46" i="34"/>
  <c r="D46" i="34"/>
  <c r="G45" i="34"/>
  <c r="D45" i="34"/>
  <c r="G44" i="34"/>
  <c r="D44" i="34"/>
  <c r="G43" i="34"/>
  <c r="D43" i="34"/>
  <c r="G32" i="34"/>
  <c r="D32" i="34"/>
  <c r="G31" i="34"/>
  <c r="D31" i="34"/>
  <c r="G30" i="34"/>
  <c r="D30" i="34"/>
  <c r="G29" i="34"/>
  <c r="D29" i="34"/>
  <c r="G28" i="34"/>
  <c r="D28" i="34"/>
  <c r="G27" i="34"/>
  <c r="D27" i="34"/>
  <c r="G26" i="34"/>
  <c r="D26" i="34"/>
  <c r="G25" i="34"/>
  <c r="D25" i="34"/>
  <c r="G24" i="34"/>
  <c r="D24" i="34"/>
  <c r="G23" i="34"/>
  <c r="D23" i="34"/>
  <c r="G22" i="34"/>
  <c r="D22" i="34"/>
  <c r="B329" i="29"/>
  <c r="A329" i="29"/>
  <c r="B328" i="29"/>
  <c r="A328" i="29"/>
  <c r="B327" i="29"/>
  <c r="A327" i="29"/>
  <c r="B326" i="29"/>
  <c r="A326" i="29"/>
  <c r="B325" i="29"/>
  <c r="A325" i="29"/>
  <c r="B324" i="29"/>
  <c r="A324" i="29"/>
  <c r="B323" i="29"/>
  <c r="A323" i="29"/>
  <c r="B322" i="29"/>
  <c r="A322" i="29"/>
  <c r="B321" i="29"/>
  <c r="A321" i="29"/>
  <c r="B320" i="29"/>
  <c r="A320" i="29"/>
  <c r="B319" i="29"/>
  <c r="A319" i="29"/>
  <c r="B317" i="29"/>
  <c r="A317" i="29"/>
  <c r="B316" i="29"/>
  <c r="A316" i="29"/>
  <c r="B315" i="29"/>
  <c r="A315" i="29"/>
  <c r="B314" i="29"/>
  <c r="A314" i="29"/>
  <c r="B313" i="29"/>
  <c r="A313" i="29"/>
  <c r="G302" i="29"/>
  <c r="D302" i="29"/>
  <c r="G301" i="29"/>
  <c r="D301" i="29"/>
  <c r="G300" i="29"/>
  <c r="D300" i="29"/>
  <c r="G299" i="29"/>
  <c r="D299" i="29"/>
  <c r="G298" i="29"/>
  <c r="D298" i="29"/>
  <c r="G287" i="29"/>
  <c r="D287" i="29"/>
  <c r="G286" i="29"/>
  <c r="D286" i="29"/>
  <c r="G285" i="29"/>
  <c r="D285" i="29"/>
  <c r="G284" i="29"/>
  <c r="D284" i="29"/>
  <c r="G283" i="29"/>
  <c r="D283" i="29"/>
  <c r="G272" i="29"/>
  <c r="D272" i="29"/>
  <c r="G271" i="29"/>
  <c r="D271" i="29"/>
  <c r="G270" i="29"/>
  <c r="D270" i="29"/>
  <c r="G269" i="29"/>
  <c r="D269" i="29"/>
  <c r="G268" i="29"/>
  <c r="D268" i="29"/>
  <c r="D162" i="36" l="1"/>
  <c r="D299" i="36" s="1"/>
  <c r="G117" i="36"/>
  <c r="F296" i="36" s="1"/>
  <c r="K10" i="35"/>
  <c r="L7" i="35"/>
  <c r="K39" i="35"/>
  <c r="K41" i="35"/>
  <c r="D54" i="36"/>
  <c r="D293" i="36" s="1"/>
  <c r="D117" i="36"/>
  <c r="D296" i="36" s="1"/>
  <c r="G32" i="36"/>
  <c r="F292" i="36" s="1"/>
  <c r="G147" i="36"/>
  <c r="F298" i="36" s="1"/>
  <c r="D96" i="36"/>
  <c r="D192" i="36"/>
  <c r="D301" i="36" s="1"/>
  <c r="G132" i="36"/>
  <c r="F297" i="36" s="1"/>
  <c r="G222" i="36"/>
  <c r="F303" i="36" s="1"/>
  <c r="D75" i="36"/>
  <c r="D294" i="36" s="1"/>
  <c r="D177" i="36"/>
  <c r="D300" i="36" s="1"/>
  <c r="D267" i="36"/>
  <c r="D306" i="36" s="1"/>
  <c r="G207" i="36"/>
  <c r="F302" i="36" s="1"/>
  <c r="D252" i="36"/>
  <c r="G192" i="36"/>
  <c r="F301" i="36" s="1"/>
  <c r="G282" i="36"/>
  <c r="F307" i="36" s="1"/>
  <c r="D237" i="36"/>
  <c r="D304" i="36" s="1"/>
  <c r="G267" i="36"/>
  <c r="F306" i="36" s="1"/>
  <c r="D222" i="36"/>
  <c r="D303" i="36" s="1"/>
  <c r="D32" i="36"/>
  <c r="D292" i="36" s="1"/>
  <c r="G75" i="36"/>
  <c r="G177" i="36"/>
  <c r="F300" i="36" s="1"/>
  <c r="D132" i="36"/>
  <c r="D297" i="36" s="1"/>
  <c r="G54" i="36"/>
  <c r="F293" i="36" s="1"/>
  <c r="G162" i="36"/>
  <c r="F299" i="36" s="1"/>
  <c r="G252" i="36"/>
  <c r="F305" i="36" s="1"/>
  <c r="D207" i="36"/>
  <c r="D302" i="36" s="1"/>
  <c r="G237" i="36"/>
  <c r="F304" i="36" s="1"/>
  <c r="G96" i="36"/>
  <c r="D147" i="36"/>
  <c r="D298" i="36" s="1"/>
  <c r="D282" i="36"/>
  <c r="D307" i="36" s="1"/>
  <c r="G397" i="23"/>
  <c r="F431" i="23" s="1"/>
  <c r="D75" i="34"/>
  <c r="D339" i="34" s="1"/>
  <c r="D201" i="34"/>
  <c r="D345" i="34" s="1"/>
  <c r="D306" i="34"/>
  <c r="D350" i="34" s="1"/>
  <c r="G54" i="34"/>
  <c r="F338" i="34" s="1"/>
  <c r="G180" i="34"/>
  <c r="F344" i="34" s="1"/>
  <c r="G285" i="34"/>
  <c r="F349" i="34" s="1"/>
  <c r="D138" i="29"/>
  <c r="D318" i="29" s="1"/>
  <c r="G138" i="29"/>
  <c r="F318" i="29" s="1"/>
  <c r="D397" i="23"/>
  <c r="D431" i="23" s="1"/>
  <c r="G33" i="34"/>
  <c r="F337" i="34" s="1"/>
  <c r="D264" i="34"/>
  <c r="D348" i="34" s="1"/>
  <c r="G138" i="34"/>
  <c r="F342" i="34" s="1"/>
  <c r="D243" i="34"/>
  <c r="D347" i="34" s="1"/>
  <c r="G117" i="34"/>
  <c r="F341" i="34" s="1"/>
  <c r="G243" i="34"/>
  <c r="F347" i="34" s="1"/>
  <c r="G264" i="34"/>
  <c r="F348" i="34" s="1"/>
  <c r="D96" i="34"/>
  <c r="D340" i="34" s="1"/>
  <c r="D222" i="34"/>
  <c r="D346" i="34" s="1"/>
  <c r="D327" i="34"/>
  <c r="D351" i="34" s="1"/>
  <c r="G159" i="34"/>
  <c r="F343" i="34" s="1"/>
  <c r="D138" i="34"/>
  <c r="D342" i="34" s="1"/>
  <c r="D117" i="34"/>
  <c r="D341" i="34" s="1"/>
  <c r="G96" i="34"/>
  <c r="F340" i="34" s="1"/>
  <c r="G222" i="34"/>
  <c r="F346" i="34" s="1"/>
  <c r="G327" i="34"/>
  <c r="F351" i="34" s="1"/>
  <c r="G75" i="34"/>
  <c r="F339" i="34" s="1"/>
  <c r="G201" i="34"/>
  <c r="F345" i="34" s="1"/>
  <c r="G306" i="34"/>
  <c r="F350" i="34" s="1"/>
  <c r="D54" i="34"/>
  <c r="D338" i="34" s="1"/>
  <c r="D180" i="34"/>
  <c r="D344" i="34" s="1"/>
  <c r="D285" i="34"/>
  <c r="D349" i="34" s="1"/>
  <c r="D33" i="34"/>
  <c r="D337" i="34" s="1"/>
  <c r="D159" i="34"/>
  <c r="D343" i="34" s="1"/>
  <c r="K18" i="35"/>
  <c r="L18" i="35" s="1"/>
  <c r="K34" i="35"/>
  <c r="K26" i="35"/>
  <c r="L26" i="35" s="1"/>
  <c r="G303" i="29"/>
  <c r="F329" i="29" s="1"/>
  <c r="G288" i="29"/>
  <c r="F328" i="29" s="1"/>
  <c r="D273" i="29"/>
  <c r="D327" i="29" s="1"/>
  <c r="G273" i="29"/>
  <c r="F327" i="29" s="1"/>
  <c r="D288" i="29"/>
  <c r="D328" i="29" s="1"/>
  <c r="D303" i="29"/>
  <c r="D329" i="29" s="1"/>
  <c r="F295" i="36" l="1"/>
  <c r="F308" i="36" s="1"/>
  <c r="F331" i="29" s="1"/>
  <c r="D295" i="36"/>
  <c r="D308" i="36" s="1"/>
  <c r="D331" i="29" s="1"/>
  <c r="F294" i="36"/>
  <c r="K45" i="35"/>
  <c r="F353" i="34"/>
  <c r="L28" i="35"/>
  <c r="E430" i="23"/>
  <c r="E429" i="23"/>
  <c r="E420" i="23"/>
  <c r="E419" i="23"/>
  <c r="E427" i="23"/>
  <c r="E426" i="23"/>
  <c r="E425" i="23"/>
  <c r="E424" i="23"/>
  <c r="E423" i="23"/>
  <c r="E422" i="23"/>
  <c r="G381" i="23"/>
  <c r="D381" i="23"/>
  <c r="G380" i="23"/>
  <c r="D380" i="23"/>
  <c r="G379" i="23"/>
  <c r="D379" i="23"/>
  <c r="G378" i="23"/>
  <c r="D378" i="23"/>
  <c r="G377" i="23"/>
  <c r="D377" i="23"/>
  <c r="G366" i="23"/>
  <c r="D366" i="23"/>
  <c r="G365" i="23"/>
  <c r="D365" i="23"/>
  <c r="G364" i="23"/>
  <c r="D364" i="23"/>
  <c r="G363" i="23"/>
  <c r="D363" i="23"/>
  <c r="G362" i="23"/>
  <c r="D362" i="23"/>
  <c r="G351" i="23"/>
  <c r="D351" i="23"/>
  <c r="G350" i="23"/>
  <c r="D350" i="23"/>
  <c r="G349" i="23"/>
  <c r="D349" i="23"/>
  <c r="G348" i="23"/>
  <c r="D348" i="23"/>
  <c r="G347" i="23"/>
  <c r="D347" i="23"/>
  <c r="G336" i="23"/>
  <c r="D336" i="23"/>
  <c r="G335" i="23"/>
  <c r="D335" i="23"/>
  <c r="G334" i="23"/>
  <c r="D334" i="23"/>
  <c r="G333" i="23"/>
  <c r="D333" i="23"/>
  <c r="G332" i="23"/>
  <c r="D332" i="23"/>
  <c r="G321" i="23"/>
  <c r="D321" i="23"/>
  <c r="G320" i="23"/>
  <c r="D320" i="23"/>
  <c r="G319" i="23"/>
  <c r="D319" i="23"/>
  <c r="G318" i="23"/>
  <c r="D318" i="23"/>
  <c r="G317" i="23"/>
  <c r="D317" i="23"/>
  <c r="G306" i="23"/>
  <c r="D306" i="23"/>
  <c r="G305" i="23"/>
  <c r="D305" i="23"/>
  <c r="G304" i="23"/>
  <c r="D304" i="23"/>
  <c r="G303" i="23"/>
  <c r="D303" i="23"/>
  <c r="G302" i="23"/>
  <c r="D302" i="23"/>
  <c r="G291" i="23"/>
  <c r="D291" i="23"/>
  <c r="G290" i="23"/>
  <c r="D290" i="23"/>
  <c r="G289" i="23"/>
  <c r="D289" i="23"/>
  <c r="G288" i="23"/>
  <c r="D288" i="23"/>
  <c r="G287" i="23"/>
  <c r="D287" i="23"/>
  <c r="G276" i="23"/>
  <c r="D276" i="23"/>
  <c r="G275" i="23"/>
  <c r="D275" i="23"/>
  <c r="G274" i="23"/>
  <c r="D274" i="23"/>
  <c r="G273" i="23"/>
  <c r="D273" i="23"/>
  <c r="G272" i="23"/>
  <c r="D272" i="23"/>
  <c r="G261" i="23"/>
  <c r="D261" i="23"/>
  <c r="G260" i="23"/>
  <c r="D260" i="23"/>
  <c r="G259" i="23"/>
  <c r="D259" i="23"/>
  <c r="G258" i="23"/>
  <c r="D258" i="23"/>
  <c r="G257" i="23"/>
  <c r="D257" i="23"/>
  <c r="G246" i="23"/>
  <c r="D246" i="23"/>
  <c r="G245" i="23"/>
  <c r="D245" i="23"/>
  <c r="G244" i="23"/>
  <c r="D244" i="23"/>
  <c r="G243" i="23"/>
  <c r="D243" i="23"/>
  <c r="G242" i="23"/>
  <c r="D242" i="23"/>
  <c r="G231" i="23"/>
  <c r="D231" i="23"/>
  <c r="G230" i="23"/>
  <c r="D230" i="23"/>
  <c r="G229" i="23"/>
  <c r="D229" i="23"/>
  <c r="G228" i="23"/>
  <c r="D228" i="23"/>
  <c r="G227" i="23"/>
  <c r="D227" i="23"/>
  <c r="G216" i="23"/>
  <c r="D216" i="23"/>
  <c r="G215" i="23"/>
  <c r="D215" i="23"/>
  <c r="G214" i="23"/>
  <c r="D214" i="23"/>
  <c r="G213" i="23"/>
  <c r="D213" i="23"/>
  <c r="G212" i="23"/>
  <c r="D212" i="23"/>
  <c r="D111" i="23"/>
  <c r="D110" i="23"/>
  <c r="D109" i="23"/>
  <c r="D108" i="23"/>
  <c r="D107" i="23"/>
  <c r="E411" i="23"/>
  <c r="B408" i="23"/>
  <c r="A408" i="23"/>
  <c r="B407" i="23"/>
  <c r="A407" i="23"/>
  <c r="B220" i="33"/>
  <c r="A220" i="33"/>
  <c r="E220" i="33"/>
  <c r="B219" i="33"/>
  <c r="A219" i="33"/>
  <c r="E219" i="33"/>
  <c r="B218" i="33"/>
  <c r="A218" i="33"/>
  <c r="B217" i="33"/>
  <c r="A217" i="33"/>
  <c r="B216" i="33"/>
  <c r="A216" i="33"/>
  <c r="B215" i="33"/>
  <c r="A215" i="33"/>
  <c r="B214" i="33"/>
  <c r="A214" i="33"/>
  <c r="B213" i="33"/>
  <c r="A213" i="33"/>
  <c r="B212" i="33"/>
  <c r="A212" i="33"/>
  <c r="G201" i="33"/>
  <c r="D201" i="33"/>
  <c r="G200" i="33"/>
  <c r="D200" i="33"/>
  <c r="G199" i="33"/>
  <c r="D199" i="33"/>
  <c r="G198" i="33"/>
  <c r="D198" i="33"/>
  <c r="G197" i="33"/>
  <c r="D197" i="33"/>
  <c r="G196" i="33"/>
  <c r="D196" i="33"/>
  <c r="G195" i="33"/>
  <c r="D195" i="33"/>
  <c r="G194" i="33"/>
  <c r="D194" i="33"/>
  <c r="G193" i="33"/>
  <c r="D193" i="33"/>
  <c r="G192" i="33"/>
  <c r="D192" i="33"/>
  <c r="G191" i="33"/>
  <c r="D191" i="33"/>
  <c r="G180" i="33"/>
  <c r="D180" i="33"/>
  <c r="G179" i="33"/>
  <c r="D179" i="33"/>
  <c r="G178" i="33"/>
  <c r="D178" i="33"/>
  <c r="G177" i="33"/>
  <c r="D177" i="33"/>
  <c r="G176" i="33"/>
  <c r="D176" i="33"/>
  <c r="G175" i="33"/>
  <c r="D175" i="33"/>
  <c r="G174" i="33"/>
  <c r="D174" i="33"/>
  <c r="G173" i="33"/>
  <c r="D173" i="33"/>
  <c r="G172" i="33"/>
  <c r="D172" i="33"/>
  <c r="G171" i="33"/>
  <c r="D171" i="33"/>
  <c r="G170" i="33"/>
  <c r="D170" i="33"/>
  <c r="E218" i="33"/>
  <c r="E216" i="33"/>
  <c r="E215" i="33"/>
  <c r="E214" i="33"/>
  <c r="E213" i="33"/>
  <c r="E212" i="33"/>
  <c r="G159" i="33"/>
  <c r="D159" i="33"/>
  <c r="G158" i="33"/>
  <c r="D158" i="33"/>
  <c r="G157" i="33"/>
  <c r="D157" i="33"/>
  <c r="G156" i="33"/>
  <c r="D156" i="33"/>
  <c r="G155" i="33"/>
  <c r="D155" i="33"/>
  <c r="G154" i="33"/>
  <c r="D154" i="33"/>
  <c r="G153" i="33"/>
  <c r="D153" i="33"/>
  <c r="G152" i="33"/>
  <c r="D152" i="33"/>
  <c r="G151" i="33"/>
  <c r="D151" i="33"/>
  <c r="G150" i="33"/>
  <c r="D150" i="33"/>
  <c r="G149" i="33"/>
  <c r="D149" i="33"/>
  <c r="G137" i="33"/>
  <c r="D137" i="33"/>
  <c r="G136" i="33"/>
  <c r="D136" i="33"/>
  <c r="G135" i="33"/>
  <c r="D135" i="33"/>
  <c r="G134" i="33"/>
  <c r="D134" i="33"/>
  <c r="G133" i="33"/>
  <c r="D133" i="33"/>
  <c r="G132" i="33"/>
  <c r="D132" i="33"/>
  <c r="G131" i="33"/>
  <c r="D131" i="33"/>
  <c r="G130" i="33"/>
  <c r="D130" i="33"/>
  <c r="G129" i="33"/>
  <c r="D129" i="33"/>
  <c r="G128" i="33"/>
  <c r="D128" i="33"/>
  <c r="G127" i="33"/>
  <c r="D127" i="33"/>
  <c r="G116" i="33"/>
  <c r="D116" i="33"/>
  <c r="G115" i="33"/>
  <c r="D115" i="33"/>
  <c r="G114" i="33"/>
  <c r="D114" i="33"/>
  <c r="G113" i="33"/>
  <c r="D113" i="33"/>
  <c r="G112" i="33"/>
  <c r="D112" i="33"/>
  <c r="G111" i="33"/>
  <c r="D111" i="33"/>
  <c r="G110" i="33"/>
  <c r="D110" i="33"/>
  <c r="G109" i="33"/>
  <c r="D109" i="33"/>
  <c r="G108" i="33"/>
  <c r="D108" i="33"/>
  <c r="G107" i="33"/>
  <c r="D107" i="33"/>
  <c r="G106" i="33"/>
  <c r="D106" i="33"/>
  <c r="G95" i="33"/>
  <c r="D95" i="33"/>
  <c r="G94" i="33"/>
  <c r="D94" i="33"/>
  <c r="G93" i="33"/>
  <c r="D93" i="33"/>
  <c r="G92" i="33"/>
  <c r="D92" i="33"/>
  <c r="G91" i="33"/>
  <c r="D91" i="33"/>
  <c r="G90" i="33"/>
  <c r="D90" i="33"/>
  <c r="G89" i="33"/>
  <c r="D89" i="33"/>
  <c r="G88" i="33"/>
  <c r="D88" i="33"/>
  <c r="G87" i="33"/>
  <c r="D87" i="33"/>
  <c r="G86" i="33"/>
  <c r="D86" i="33"/>
  <c r="G85" i="33"/>
  <c r="D85" i="33"/>
  <c r="G74" i="33"/>
  <c r="D74" i="33"/>
  <c r="G73" i="33"/>
  <c r="D73" i="33"/>
  <c r="G72" i="33"/>
  <c r="D72" i="33"/>
  <c r="G71" i="33"/>
  <c r="D71" i="33"/>
  <c r="G70" i="33"/>
  <c r="D70" i="33"/>
  <c r="G69" i="33"/>
  <c r="D69" i="33"/>
  <c r="G68" i="33"/>
  <c r="D68" i="33"/>
  <c r="G67" i="33"/>
  <c r="D67" i="33"/>
  <c r="G66" i="33"/>
  <c r="D66" i="33"/>
  <c r="G65" i="33"/>
  <c r="D65" i="33"/>
  <c r="G64" i="33"/>
  <c r="D64" i="33"/>
  <c r="G53" i="33"/>
  <c r="D53" i="33"/>
  <c r="G52" i="33"/>
  <c r="D52" i="33"/>
  <c r="G51" i="33"/>
  <c r="D51" i="33"/>
  <c r="G50" i="33"/>
  <c r="D50" i="33"/>
  <c r="G49" i="33"/>
  <c r="D49" i="33"/>
  <c r="G48" i="33"/>
  <c r="D48" i="33"/>
  <c r="G47" i="33"/>
  <c r="D47" i="33"/>
  <c r="G46" i="33"/>
  <c r="D46" i="33"/>
  <c r="G45" i="33"/>
  <c r="D45" i="33"/>
  <c r="G44" i="33"/>
  <c r="D44" i="33"/>
  <c r="G43" i="33"/>
  <c r="D43" i="33"/>
  <c r="G32" i="33"/>
  <c r="D32" i="33"/>
  <c r="G31" i="33"/>
  <c r="D31" i="33"/>
  <c r="G30" i="33"/>
  <c r="D30" i="33"/>
  <c r="G29" i="33"/>
  <c r="D29" i="33"/>
  <c r="G28" i="33"/>
  <c r="D28" i="33"/>
  <c r="G27" i="33"/>
  <c r="D27" i="33"/>
  <c r="G26" i="33"/>
  <c r="D26" i="33"/>
  <c r="G25" i="33"/>
  <c r="D25" i="33"/>
  <c r="G24" i="33"/>
  <c r="D24" i="33"/>
  <c r="G23" i="33"/>
  <c r="D23" i="33"/>
  <c r="G22" i="33"/>
  <c r="D22" i="33"/>
  <c r="C15" i="33"/>
  <c r="G51" i="23"/>
  <c r="D51" i="23"/>
  <c r="G50" i="23"/>
  <c r="D50" i="23"/>
  <c r="G49" i="23"/>
  <c r="D49" i="23"/>
  <c r="G48" i="23"/>
  <c r="D48" i="23"/>
  <c r="G47" i="23"/>
  <c r="D47" i="23"/>
  <c r="G46" i="23"/>
  <c r="D46" i="23"/>
  <c r="G45" i="23"/>
  <c r="D45" i="23"/>
  <c r="G44" i="23"/>
  <c r="D44" i="23"/>
  <c r="G43" i="23"/>
  <c r="D43" i="23"/>
  <c r="G42" i="23"/>
  <c r="D42" i="23"/>
  <c r="G41" i="23"/>
  <c r="D41" i="23"/>
  <c r="G179" i="29"/>
  <c r="G180" i="29"/>
  <c r="G181" i="29"/>
  <c r="G182" i="29"/>
  <c r="G178" i="29"/>
  <c r="D181" i="29"/>
  <c r="D182" i="29"/>
  <c r="D180" i="29"/>
  <c r="D179" i="29"/>
  <c r="D178" i="29"/>
  <c r="D181" i="33" l="1"/>
  <c r="D219" i="33" s="1"/>
  <c r="G262" i="23"/>
  <c r="F422" i="23" s="1"/>
  <c r="G322" i="23"/>
  <c r="F426" i="23" s="1"/>
  <c r="D382" i="23"/>
  <c r="D430" i="23" s="1"/>
  <c r="D262" i="23"/>
  <c r="D422" i="23" s="1"/>
  <c r="D322" i="23"/>
  <c r="D426" i="23" s="1"/>
  <c r="G367" i="23"/>
  <c r="F429" i="23" s="1"/>
  <c r="D232" i="23"/>
  <c r="D420" i="23" s="1"/>
  <c r="G382" i="23"/>
  <c r="F430" i="23" s="1"/>
  <c r="D247" i="23"/>
  <c r="D421" i="23" s="1"/>
  <c r="D307" i="23"/>
  <c r="D425" i="23" s="1"/>
  <c r="D352" i="23"/>
  <c r="D428" i="23" s="1"/>
  <c r="G247" i="23"/>
  <c r="F421" i="23" s="1"/>
  <c r="G307" i="23"/>
  <c r="F425" i="23" s="1"/>
  <c r="G352" i="23"/>
  <c r="F428" i="23" s="1"/>
  <c r="D292" i="23"/>
  <c r="D424" i="23" s="1"/>
  <c r="G232" i="23"/>
  <c r="F420" i="23" s="1"/>
  <c r="G292" i="23"/>
  <c r="F424" i="23" s="1"/>
  <c r="D217" i="23"/>
  <c r="D419" i="23" s="1"/>
  <c r="D277" i="23"/>
  <c r="D423" i="23" s="1"/>
  <c r="D337" i="23"/>
  <c r="D427" i="23" s="1"/>
  <c r="G217" i="23"/>
  <c r="F419" i="23" s="1"/>
  <c r="G277" i="23"/>
  <c r="F423" i="23" s="1"/>
  <c r="G337" i="23"/>
  <c r="F427" i="23" s="1"/>
  <c r="D367" i="23"/>
  <c r="D429" i="23" s="1"/>
  <c r="G202" i="33"/>
  <c r="F220" i="33" s="1"/>
  <c r="G181" i="33"/>
  <c r="F219" i="33" s="1"/>
  <c r="D202" i="33"/>
  <c r="D220" i="33" s="1"/>
  <c r="D75" i="33"/>
  <c r="D214" i="33" s="1"/>
  <c r="G96" i="33"/>
  <c r="F215" i="33" s="1"/>
  <c r="G75" i="33"/>
  <c r="F214" i="33" s="1"/>
  <c r="D160" i="33"/>
  <c r="D218" i="33" s="1"/>
  <c r="G160" i="33"/>
  <c r="F218" i="33" s="1"/>
  <c r="D33" i="33"/>
  <c r="D212" i="33" s="1"/>
  <c r="D117" i="33"/>
  <c r="D216" i="33" s="1"/>
  <c r="D54" i="33"/>
  <c r="D213" i="33" s="1"/>
  <c r="D138" i="33"/>
  <c r="D217" i="33" s="1"/>
  <c r="G54" i="33"/>
  <c r="F213" i="33" s="1"/>
  <c r="G33" i="33"/>
  <c r="F212" i="33" s="1"/>
  <c r="G138" i="33"/>
  <c r="F217" i="33" s="1"/>
  <c r="G117" i="33"/>
  <c r="F216" i="33" s="1"/>
  <c r="D96" i="33"/>
  <c r="D215" i="33" s="1"/>
  <c r="D52" i="23"/>
  <c r="D408" i="23" s="1"/>
  <c r="G52" i="23"/>
  <c r="F408" i="23" s="1"/>
  <c r="G66" i="23"/>
  <c r="G65" i="23"/>
  <c r="G64" i="23"/>
  <c r="G63" i="23"/>
  <c r="G62" i="23"/>
  <c r="D66" i="23"/>
  <c r="D65" i="23"/>
  <c r="D64" i="23"/>
  <c r="D63" i="23"/>
  <c r="D62" i="23"/>
  <c r="F221" i="33" l="1"/>
  <c r="D221" i="33"/>
  <c r="G67" i="23"/>
  <c r="F409" i="23" s="1"/>
  <c r="D67" i="23"/>
  <c r="D409" i="23" s="1"/>
  <c r="D117" i="29"/>
  <c r="D317" i="29" s="1"/>
  <c r="G117" i="29"/>
  <c r="F317" i="29" s="1"/>
  <c r="G167" i="29" l="1"/>
  <c r="D167" i="29"/>
  <c r="G166" i="29"/>
  <c r="D166" i="29"/>
  <c r="G165" i="29"/>
  <c r="D165" i="29"/>
  <c r="G164" i="29"/>
  <c r="D164" i="29"/>
  <c r="G163" i="29"/>
  <c r="D163" i="29"/>
  <c r="D168" i="29" l="1"/>
  <c r="D320" i="29" s="1"/>
  <c r="G168" i="29"/>
  <c r="F320" i="29" s="1"/>
  <c r="E316" i="29" l="1"/>
  <c r="E315" i="29"/>
  <c r="E314" i="29"/>
  <c r="E313" i="29"/>
  <c r="G201" i="23"/>
  <c r="G200" i="23"/>
  <c r="G199" i="23"/>
  <c r="G198" i="23"/>
  <c r="G197" i="23"/>
  <c r="G186" i="23"/>
  <c r="G185" i="23"/>
  <c r="G184" i="23"/>
  <c r="G183" i="23"/>
  <c r="G182" i="23"/>
  <c r="G171" i="23"/>
  <c r="G170" i="23"/>
  <c r="G169" i="23"/>
  <c r="G168" i="23"/>
  <c r="G167" i="23"/>
  <c r="G156" i="23"/>
  <c r="G155" i="23"/>
  <c r="G154" i="23"/>
  <c r="G153" i="23"/>
  <c r="G152" i="23"/>
  <c r="G141" i="23"/>
  <c r="G140" i="23"/>
  <c r="G139" i="23"/>
  <c r="G138" i="23"/>
  <c r="G137" i="23"/>
  <c r="G126" i="23"/>
  <c r="G125" i="23"/>
  <c r="G124" i="23"/>
  <c r="G123" i="23"/>
  <c r="G122" i="23"/>
  <c r="G111" i="23"/>
  <c r="G110" i="23"/>
  <c r="G109" i="23"/>
  <c r="G108" i="23"/>
  <c r="G107" i="23"/>
  <c r="G96" i="23"/>
  <c r="G95" i="23"/>
  <c r="G94" i="23"/>
  <c r="G93" i="23"/>
  <c r="G92" i="23"/>
  <c r="G81" i="23"/>
  <c r="G80" i="23"/>
  <c r="G79" i="23"/>
  <c r="G78" i="23"/>
  <c r="G77" i="23"/>
  <c r="D201" i="23"/>
  <c r="D200" i="23"/>
  <c r="D199" i="23"/>
  <c r="D198" i="23"/>
  <c r="D197" i="23"/>
  <c r="D186" i="23"/>
  <c r="D185" i="23"/>
  <c r="D184" i="23"/>
  <c r="D183" i="23"/>
  <c r="D182" i="23"/>
  <c r="D171" i="23"/>
  <c r="D170" i="23"/>
  <c r="D169" i="23"/>
  <c r="D168" i="23"/>
  <c r="D167" i="23"/>
  <c r="D156" i="23"/>
  <c r="D155" i="23"/>
  <c r="D154" i="23"/>
  <c r="D153" i="23"/>
  <c r="D152" i="23"/>
  <c r="D141" i="23"/>
  <c r="D140" i="23"/>
  <c r="D139" i="23"/>
  <c r="D138" i="23"/>
  <c r="D137" i="23"/>
  <c r="D126" i="23"/>
  <c r="D125" i="23"/>
  <c r="D124" i="23"/>
  <c r="D123" i="23"/>
  <c r="D122" i="23"/>
  <c r="D96" i="23"/>
  <c r="D95" i="23"/>
  <c r="D94" i="23"/>
  <c r="D93" i="23"/>
  <c r="D92" i="23"/>
  <c r="D81" i="23"/>
  <c r="D80" i="23"/>
  <c r="D79" i="23"/>
  <c r="D78" i="23"/>
  <c r="D77" i="23"/>
  <c r="E416" i="23"/>
  <c r="E415" i="23"/>
  <c r="E414" i="23"/>
  <c r="E413" i="23"/>
  <c r="E412" i="23"/>
  <c r="E410" i="23"/>
  <c r="E409" i="23"/>
  <c r="E417" i="23"/>
  <c r="E418" i="23"/>
  <c r="E407" i="23"/>
  <c r="E432" i="23" l="1"/>
  <c r="D82" i="23"/>
  <c r="D410" i="23" s="1"/>
  <c r="D97" i="23"/>
  <c r="D411" i="23" s="1"/>
  <c r="D112" i="23"/>
  <c r="D412" i="23" s="1"/>
  <c r="D127" i="23"/>
  <c r="D413" i="23" s="1"/>
  <c r="D142" i="23"/>
  <c r="D414" i="23" s="1"/>
  <c r="D157" i="23"/>
  <c r="D415" i="23" s="1"/>
  <c r="D172" i="23"/>
  <c r="D416" i="23" s="1"/>
  <c r="D202" i="23"/>
  <c r="D418" i="23" s="1"/>
  <c r="G82" i="23"/>
  <c r="F410" i="23" s="1"/>
  <c r="G97" i="23"/>
  <c r="F411" i="23" s="1"/>
  <c r="G127" i="23"/>
  <c r="F413" i="23" s="1"/>
  <c r="G142" i="23"/>
  <c r="F414" i="23" s="1"/>
  <c r="G157" i="23"/>
  <c r="F415" i="23" s="1"/>
  <c r="G172" i="23"/>
  <c r="F416" i="23" s="1"/>
  <c r="G202" i="23"/>
  <c r="F418" i="23" s="1"/>
  <c r="G112" i="23"/>
  <c r="F412" i="23" s="1"/>
  <c r="G187" i="23"/>
  <c r="F417" i="23" s="1"/>
  <c r="D187" i="23"/>
  <c r="D417" i="23" s="1"/>
  <c r="G27" i="23"/>
  <c r="G25" i="23"/>
  <c r="G23" i="23"/>
  <c r="G21" i="23"/>
  <c r="D27" i="23"/>
  <c r="D25" i="23"/>
  <c r="D23" i="23"/>
  <c r="D21" i="23"/>
  <c r="G257" i="29" l="1"/>
  <c r="D257" i="29"/>
  <c r="G256" i="29"/>
  <c r="D256" i="29"/>
  <c r="G255" i="29"/>
  <c r="D255" i="29"/>
  <c r="G254" i="29"/>
  <c r="D254" i="29"/>
  <c r="G253" i="29"/>
  <c r="D253" i="29"/>
  <c r="G242" i="29"/>
  <c r="D242" i="29"/>
  <c r="G241" i="29"/>
  <c r="D241" i="29"/>
  <c r="G240" i="29"/>
  <c r="D240" i="29"/>
  <c r="G239" i="29"/>
  <c r="D239" i="29"/>
  <c r="G238" i="29"/>
  <c r="D238" i="29"/>
  <c r="G227" i="29"/>
  <c r="D227" i="29"/>
  <c r="G226" i="29"/>
  <c r="D226" i="29"/>
  <c r="G225" i="29"/>
  <c r="D225" i="29"/>
  <c r="G224" i="29"/>
  <c r="D224" i="29"/>
  <c r="G223" i="29"/>
  <c r="D223" i="29"/>
  <c r="G212" i="29"/>
  <c r="D212" i="29"/>
  <c r="G211" i="29"/>
  <c r="D211" i="29"/>
  <c r="G210" i="29"/>
  <c r="D210" i="29"/>
  <c r="G209" i="29"/>
  <c r="D209" i="29"/>
  <c r="G208" i="29"/>
  <c r="D208" i="29"/>
  <c r="G197" i="29"/>
  <c r="D197" i="29"/>
  <c r="G196" i="29"/>
  <c r="D196" i="29"/>
  <c r="G195" i="29"/>
  <c r="D195" i="29"/>
  <c r="G194" i="29"/>
  <c r="D194" i="29"/>
  <c r="G193" i="29"/>
  <c r="D193" i="29"/>
  <c r="G96" i="29"/>
  <c r="F316" i="29" s="1"/>
  <c r="D96" i="29"/>
  <c r="D316" i="29" s="1"/>
  <c r="C15" i="29"/>
  <c r="G183" i="29" l="1"/>
  <c r="F321" i="29" s="1"/>
  <c r="D183" i="29"/>
  <c r="D321" i="29" s="1"/>
  <c r="D75" i="29"/>
  <c r="D315" i="29" s="1"/>
  <c r="D198" i="29"/>
  <c r="D322" i="29" s="1"/>
  <c r="D228" i="29"/>
  <c r="D324" i="29" s="1"/>
  <c r="G54" i="29"/>
  <c r="F314" i="29" s="1"/>
  <c r="G153" i="29"/>
  <c r="F319" i="29" s="1"/>
  <c r="G213" i="29"/>
  <c r="F323" i="29" s="1"/>
  <c r="G243" i="29"/>
  <c r="F325" i="29" s="1"/>
  <c r="G32" i="29"/>
  <c r="F313" i="29" s="1"/>
  <c r="D32" i="29"/>
  <c r="D313" i="29" s="1"/>
  <c r="D54" i="29"/>
  <c r="D314" i="29" s="1"/>
  <c r="D153" i="29"/>
  <c r="D319" i="29" s="1"/>
  <c r="D213" i="29"/>
  <c r="D323" i="29" s="1"/>
  <c r="D243" i="29"/>
  <c r="D325" i="29" s="1"/>
  <c r="D258" i="29"/>
  <c r="D326" i="29" s="1"/>
  <c r="G75" i="29"/>
  <c r="F315" i="29" s="1"/>
  <c r="G198" i="29"/>
  <c r="F322" i="29" s="1"/>
  <c r="G228" i="29"/>
  <c r="F324" i="29" s="1"/>
  <c r="G258" i="29"/>
  <c r="F326" i="29" s="1"/>
  <c r="D330" i="29" l="1"/>
  <c r="D332" i="29" s="1"/>
  <c r="D333" i="29" s="1"/>
  <c r="F330" i="29"/>
  <c r="F332" i="29" s="1"/>
  <c r="F333" i="29" s="1"/>
  <c r="G30" i="23" l="1"/>
  <c r="D30" i="23"/>
  <c r="G29" i="23"/>
  <c r="D29" i="23"/>
  <c r="G28" i="23"/>
  <c r="D28" i="23"/>
  <c r="G26" i="23"/>
  <c r="D26" i="23"/>
  <c r="G24" i="23"/>
  <c r="D24" i="23"/>
  <c r="G22" i="23"/>
  <c r="D22" i="23"/>
  <c r="G20" i="23"/>
  <c r="D20" i="23"/>
  <c r="F407" i="23" l="1"/>
  <c r="D407" i="23"/>
</calcChain>
</file>

<file path=xl/sharedStrings.xml><?xml version="1.0" encoding="utf-8"?>
<sst xmlns="http://schemas.openxmlformats.org/spreadsheetml/2006/main" count="3523" uniqueCount="213">
  <si>
    <t>Uke</t>
  </si>
  <si>
    <t>Dag</t>
  </si>
  <si>
    <t>Dato</t>
  </si>
  <si>
    <t>Planperiode</t>
  </si>
  <si>
    <t>Kjøres som</t>
  </si>
  <si>
    <t>Beskrivelse</t>
  </si>
  <si>
    <t>Spesial</t>
  </si>
  <si>
    <t>Mandag</t>
  </si>
  <si>
    <t>SKD</t>
  </si>
  <si>
    <t>Søndag</t>
  </si>
  <si>
    <t>1.nyttårsdag</t>
  </si>
  <si>
    <t>periode</t>
  </si>
  <si>
    <t>antall</t>
  </si>
  <si>
    <t>Sum periode</t>
  </si>
  <si>
    <t>Tirsdag</t>
  </si>
  <si>
    <t>mandag</t>
  </si>
  <si>
    <t>Onsdag</t>
  </si>
  <si>
    <t>tirsdag</t>
  </si>
  <si>
    <t>Torsdag</t>
  </si>
  <si>
    <t>onsdag</t>
  </si>
  <si>
    <t>Fredag</t>
  </si>
  <si>
    <t>torsdag</t>
  </si>
  <si>
    <t>Lørdag</t>
  </si>
  <si>
    <t>fredag</t>
  </si>
  <si>
    <t>lørdag</t>
  </si>
  <si>
    <t>søndag</t>
  </si>
  <si>
    <t>SKF</t>
  </si>
  <si>
    <t>SOM</t>
  </si>
  <si>
    <t>sum 2029</t>
  </si>
  <si>
    <t>Alle ruteområdene</t>
  </si>
  <si>
    <t>Mandag med skole</t>
  </si>
  <si>
    <t>Tirsdag med skole</t>
  </si>
  <si>
    <t>Onsdag med skole</t>
  </si>
  <si>
    <t>Torsdag med skole</t>
  </si>
  <si>
    <t>Fredag med skole</t>
  </si>
  <si>
    <t>Mandag - torsdag skolefri</t>
  </si>
  <si>
    <t>Fredag skolefri</t>
  </si>
  <si>
    <t>Mandag - torsdag sommer</t>
  </si>
  <si>
    <t>Fredag sommer</t>
  </si>
  <si>
    <t>Vinterferie</t>
  </si>
  <si>
    <t>Påskeferie</t>
  </si>
  <si>
    <t>Skjærtorsdag</t>
  </si>
  <si>
    <t>Langfredag</t>
  </si>
  <si>
    <t>Påskeaften</t>
  </si>
  <si>
    <t>1. påskedag</t>
  </si>
  <si>
    <t>2.påskedag</t>
  </si>
  <si>
    <t>1. mai</t>
  </si>
  <si>
    <t>Kristi himmelfartsdag</t>
  </si>
  <si>
    <t>17. mai</t>
  </si>
  <si>
    <t>Pinseaften</t>
  </si>
  <si>
    <t>1. pinsedag</t>
  </si>
  <si>
    <t>2. pinsedag</t>
  </si>
  <si>
    <t>Skolefri</t>
  </si>
  <si>
    <t>Sommerferie</t>
  </si>
  <si>
    <t>Høstferie</t>
  </si>
  <si>
    <t>Julaften</t>
  </si>
  <si>
    <t>1.juledag</t>
  </si>
  <si>
    <t>2.juledag</t>
  </si>
  <si>
    <t>Juleferie</t>
  </si>
  <si>
    <t>Nyttårsaften</t>
  </si>
  <si>
    <t>Ruteområde 1 - Aurskog-Høland</t>
  </si>
  <si>
    <t>Bilag 1</t>
  </si>
  <si>
    <t>Versjon 0.5</t>
  </si>
  <si>
    <t>Korrigert:</t>
  </si>
  <si>
    <t xml:space="preserve">Dagtyper per år (i 2029) </t>
  </si>
  <si>
    <t>Mandag-torsdag (skolefri)</t>
  </si>
  <si>
    <t>Fredag (skolefri)</t>
  </si>
  <si>
    <t>Mandag-torsdag (ferieplan)</t>
  </si>
  <si>
    <t>Fredag (ferieplan)</t>
  </si>
  <si>
    <t>sum</t>
  </si>
  <si>
    <t>Linje:</t>
  </si>
  <si>
    <t xml:space="preserve"> </t>
  </si>
  <si>
    <t>Lillestrøm - Bjørkelangen</t>
  </si>
  <si>
    <t>Rutekilometer</t>
  </si>
  <si>
    <t>Rutetimer</t>
  </si>
  <si>
    <t>ant km pr dag</t>
  </si>
  <si>
    <t>ant km pr år</t>
  </si>
  <si>
    <t>ant timer pr dag</t>
  </si>
  <si>
    <t>ant timer pr år</t>
  </si>
  <si>
    <t xml:space="preserve">Torsdag med skole </t>
  </si>
  <si>
    <t>sum per år</t>
  </si>
  <si>
    <t>Busstype:</t>
  </si>
  <si>
    <t>Ruteopplegget er dimensjoner for buss av type BE.</t>
  </si>
  <si>
    <t>Omstigningsmulighet:</t>
  </si>
  <si>
    <t>Spiserom/toalett:                              Se også vedlegg 4!</t>
  </si>
  <si>
    <t>Henvises til vedlegg 4a punkt 5.1. Tilbudte fasiliteter.</t>
  </si>
  <si>
    <t>Regulerings- og oppstillingstid:</t>
  </si>
  <si>
    <t>Avganger som starter ved Lillestrøm bussterminal skal ha 5 minutter oppstillingstid, som kommer i tillegg til reguleringstiden.</t>
  </si>
  <si>
    <t>Spesielle forhold:</t>
  </si>
  <si>
    <t>Lillestrøm - Løken - Bjørkelangen</t>
  </si>
  <si>
    <t>Finstabru - Haneborg - Aursmoen skole</t>
  </si>
  <si>
    <t>Ruteopplegget er dimensjoner for buss av type NE.</t>
  </si>
  <si>
    <t>5 minutter oppstilling før avgangstid på skole på ettermiddagen.</t>
  </si>
  <si>
    <t>Aursmoen skole - Haneborg skole</t>
  </si>
  <si>
    <t>Aursmoen skole - Korsmo</t>
  </si>
  <si>
    <t>Ulviken - Haneborg skole</t>
  </si>
  <si>
    <t>Haneborg skole- Mokroken</t>
  </si>
  <si>
    <t>Harkerud - Bjørkelangen skole</t>
  </si>
  <si>
    <t>Trosterud - Bjørkelangen</t>
  </si>
  <si>
    <t>Bjørkelangen skole - Liermosen og Spillhaug</t>
  </si>
  <si>
    <t>Bjørkelangen skole - Fosser</t>
  </si>
  <si>
    <t>Løken skole - Sagveien og Sjøberg</t>
  </si>
  <si>
    <t>Løken skole - Østnes og Nærby</t>
  </si>
  <si>
    <t>Løken - Ovrum - Bråte skole</t>
  </si>
  <si>
    <t>Løken - Bråte skole</t>
  </si>
  <si>
    <t>Halvorsrud - Bjørnebråten - Løken - Bråte skole</t>
  </si>
  <si>
    <t>Bråte skole - Løken - Bjørkelangen</t>
  </si>
  <si>
    <t>Studsrud - Pavestad - Bråte skole</t>
  </si>
  <si>
    <t>Fylkesdele - Bråte skole</t>
  </si>
  <si>
    <t>Garderåsen - Bjørkelangen</t>
  </si>
  <si>
    <t>Basmo - Bråte skole - Løken - Fosser - Bjørkelangen</t>
  </si>
  <si>
    <t>Studsrud - Løken</t>
  </si>
  <si>
    <t>Fjellsrud - Bjørkelangen</t>
  </si>
  <si>
    <t>Harkerud - Sørumsand - Bjørkelangen</t>
  </si>
  <si>
    <t>Bjørkelangen - Aurskog - Hellne - Nes vgs - Runni</t>
  </si>
  <si>
    <t>Ruteområde 1 - Aurskog - Høland</t>
  </si>
  <si>
    <t>Bilag 1 - Oppsummering</t>
  </si>
  <si>
    <t>Linjenr.</t>
  </si>
  <si>
    <t>Rutekm pr. år</t>
  </si>
  <si>
    <t>Rutetimer pr. år</t>
  </si>
  <si>
    <t>Sum ruteområde 1 pr. år (2029):</t>
  </si>
  <si>
    <t>Ruteområde 2 - Gjerdrum og Nannestad</t>
  </si>
  <si>
    <t>Oslo lufthavn - Oslo bussterminal</t>
  </si>
  <si>
    <t>(Natt-trafikk i helgene)</t>
  </si>
  <si>
    <t>Kløfta - Nitteberg - Ask</t>
  </si>
  <si>
    <t>Mandag-torsdag skolefri</t>
  </si>
  <si>
    <t xml:space="preserve">Korrespondanse med linje 400 og 410 ved Ask terminal </t>
  </si>
  <si>
    <t>Ankomster i linje 400 fra Oslo kan være forsinket i rush, ventetid må påregnes.</t>
  </si>
  <si>
    <t>Nannestad - Veståsen skole - Ask</t>
  </si>
  <si>
    <t>Avgangene i rush som starter og slutter ved Eltonåsen skal kobles med linje 400 for å tilby direkte reise mellom Oslo - Nannestad.</t>
  </si>
  <si>
    <t>Maura - Oslo lufthavn - Jessheim</t>
  </si>
  <si>
    <t>Oslo lufthavn - Kløfta</t>
  </si>
  <si>
    <t>Operatør kan benytte buss av type BE, NE eller NN</t>
  </si>
  <si>
    <t>Ask - Lillestrøm - Rælingen vgs</t>
  </si>
  <si>
    <t>Gjerdrum U - Nitteberg - Kankedalen - Ask</t>
  </si>
  <si>
    <t>Veståsen - Ask - Jessheim</t>
  </si>
  <si>
    <t>Korslund - Krokfoss -Jessheim</t>
  </si>
  <si>
    <t>Ask - Nannestad - Eidsvoll</t>
  </si>
  <si>
    <t>Korrespondanse med buss fra Hurdal ved Steinsgård og Nordmokorset.</t>
  </si>
  <si>
    <t>Ask - Nannestad</t>
  </si>
  <si>
    <t>Åmot - Kringlerdalen - Nannestad</t>
  </si>
  <si>
    <t>Fagerli - Løkendalen - Eltonåsen</t>
  </si>
  <si>
    <t>Nannestad - Grasmo</t>
  </si>
  <si>
    <t>Nannestad - Maura - Sandsnesseter</t>
  </si>
  <si>
    <t>Olavsgaard - Jessheim - Nannestad</t>
  </si>
  <si>
    <t>Ruteområde 2 - Gjerdrum - Nannestad</t>
  </si>
  <si>
    <t>Sum ruteområde 2 pr. år (2029):</t>
  </si>
  <si>
    <t>Fenstad/ Nordkisa - Oslo lufthavn</t>
  </si>
  <si>
    <t>Ruteområde 3 - Hadeland (Basis)</t>
  </si>
  <si>
    <t>Versjon 0.7</t>
  </si>
  <si>
    <t>NB! Linjenummer i parentes er dagens linjenummer hos Innlandstrafikk</t>
  </si>
  <si>
    <t>600 (112)</t>
  </si>
  <si>
    <t>Harestua - Hadeland vgs</t>
  </si>
  <si>
    <t>605 (466)</t>
  </si>
  <si>
    <t>Grua - Mylla - Lunner</t>
  </si>
  <si>
    <t>Linjen kjøres med buss av NE ??</t>
  </si>
  <si>
    <t>606 (465)</t>
  </si>
  <si>
    <t>Lunner - Oppdalen - Brokerudhagan</t>
  </si>
  <si>
    <t>610 (452)</t>
  </si>
  <si>
    <t>Jevnaker - Olimb - Lunner - Hadeland vgs</t>
  </si>
  <si>
    <t>615 (451)</t>
  </si>
  <si>
    <t>Jevanker - Grindvoll - Lunner - Hadeland vgs</t>
  </si>
  <si>
    <t>620 (453)</t>
  </si>
  <si>
    <t>Jevnaker - Grymyr</t>
  </si>
  <si>
    <t>640 (113)</t>
  </si>
  <si>
    <t>Hønefoss - Jevnaker</t>
  </si>
  <si>
    <t>641 (452)</t>
  </si>
  <si>
    <t>Åsbygda skole (Steinerskolen)</t>
  </si>
  <si>
    <t>645 (450)</t>
  </si>
  <si>
    <t>Jevnaker - Vik</t>
  </si>
  <si>
    <t>Sum ruteområde 3 (Basis) pr. år (2029):</t>
  </si>
  <si>
    <t>* Det er oppgitt beregnede kilometer og timer, og ikke faktiske</t>
  </si>
  <si>
    <t>Ruteområde 3 - Hadeland (Opsjon)</t>
  </si>
  <si>
    <t>Versjon 0.9</t>
  </si>
  <si>
    <r>
      <rPr>
        <b/>
        <sz val="14"/>
        <color rgb="FF000000"/>
        <rFont val="Calibri"/>
        <family val="2"/>
      </rPr>
      <t xml:space="preserve">NB! Linjenummer i parentes er dagens linjenummer hos Innlandstrafikk - </t>
    </r>
    <r>
      <rPr>
        <b/>
        <sz val="14"/>
        <color rgb="FFFF0000"/>
        <rFont val="Calibri"/>
        <family val="2"/>
      </rPr>
      <t>IKKE AVKLART SERVICEBUSS</t>
    </r>
  </si>
  <si>
    <t>Harestua - Brandbu</t>
  </si>
  <si>
    <t>Lunner - Oppdalen - Gran</t>
  </si>
  <si>
    <t>Jevnaker - Olimb - Lunner - Gran</t>
  </si>
  <si>
    <t>Jevanker - Grindvoll - Lunner - Gran</t>
  </si>
  <si>
    <t>Jevnaker - Grymyr - Brandbu</t>
  </si>
  <si>
    <t>621 (456)</t>
  </si>
  <si>
    <t>Grymyr - Gran</t>
  </si>
  <si>
    <t>622 (455)</t>
  </si>
  <si>
    <t>Gran - Moen - Brandbu</t>
  </si>
  <si>
    <t>623 (457)</t>
  </si>
  <si>
    <t>Gran - Riis - Gran</t>
  </si>
  <si>
    <t>624 (454)</t>
  </si>
  <si>
    <t>Hadeland vgs - Hennung - Brandbu</t>
  </si>
  <si>
    <t>625 (462)</t>
  </si>
  <si>
    <t>Hadeland vgs - Horn fergekai</t>
  </si>
  <si>
    <t>626 (458)</t>
  </si>
  <si>
    <t>Hadeland vgs - Amundrud - Brandbu</t>
  </si>
  <si>
    <r>
      <rPr>
        <sz val="10"/>
        <color rgb="FF000000"/>
        <rFont val="Calibri"/>
        <family val="2"/>
      </rPr>
      <t xml:space="preserve">Jevnaker </t>
    </r>
    <r>
      <rPr>
        <sz val="10"/>
        <color rgb="FFFF0000"/>
        <rFont val="Calibri"/>
        <family val="2"/>
      </rPr>
      <t>-</t>
    </r>
    <r>
      <rPr>
        <sz val="10"/>
        <color rgb="FF000000"/>
        <rFont val="Calibri"/>
        <family val="2"/>
      </rPr>
      <t xml:space="preserve"> Bjoneroa</t>
    </r>
  </si>
  <si>
    <t>Ruteområde 3 Hadeland (Opsjon)</t>
  </si>
  <si>
    <t>Sum ruteområde 3 (Opsjon) pr. år (2029):</t>
  </si>
  <si>
    <t>Korrespondanse med tilstøtende linjer ved Olavsgaard og Skedsmokorset, unntatt i periodene det kjøres 10 min. rute eller oftere.
Korrespondanse ved Eltonåsen og Ask med linje 405 og  410.</t>
  </si>
  <si>
    <t>Reguleringstid: Avganger til og fra Oslo må påregne opp til 12 minutter forsinkelse i morgen- og ettermiddagsrush. Dette varierer fra dag til dag.
Oppstillingstid: Skoleavganger skal ha minst 5 min. oppstillingstid på ettermiddagen.</t>
  </si>
  <si>
    <t>Avløsning i rute tillates på Ask terminal, bortsett fra i rushtimene 0700-0900 og 1430-1700 på hverdager (passerings tider ved Ask).</t>
  </si>
  <si>
    <t>Operatør skal benytte buss av type BE, med unntak av rene skolebussavganger.</t>
  </si>
  <si>
    <t>Oppstillingstid: Skoleavganger skal ha minst 5 min. oppstillingstid på ettermiddagen.</t>
  </si>
  <si>
    <t>Operatør kan benytte buss av type BE, NE eller NN.
OBS! FV1544 og 1546 har bruksklasse BKT8.</t>
  </si>
  <si>
    <t>Operatør kan benytte buss av type BE, NE eller NN, men skolebussavgangene skal ha minimum 52 sitteplasser.</t>
  </si>
  <si>
    <t>Korrespondanse til og fra linje 400 på Eltonåsen.
Omstigning til og fra linje 420 på Nannestad torg.</t>
  </si>
  <si>
    <t>Operatør skal benytte buss av type BE, med unntak av skolebussavganger.</t>
  </si>
  <si>
    <t>Nannestad torg, omstigning til og fra linje 410</t>
  </si>
  <si>
    <t>Omstinginger til og fra tog ved Kløfta st. er prioritert.</t>
  </si>
  <si>
    <t>Oppstillingstid: Det er unntak fra kravet om 2 minutter oppstillingstid ved ved Kløfta st. når bussen ankommer til samme tid som avgang på samme linje og vognløp.
Oppstillingstid: Det er unntak fra kravet om 2 minutter oppstillingstid ved OSL på tidlige morgenavganger når bussen ankommer til samme tid som avgang på samme linje og vognløp.</t>
  </si>
  <si>
    <t>Operatør kan benytte buss av type BE, NE eller NN, med minimum 52 sitteplasser.</t>
  </si>
  <si>
    <t>Oppstillingstid: Det skal være minst 5 minutter oppstillingstid på avgangene på ettermiddagen.</t>
  </si>
  <si>
    <t>Operatør kan benytte buss av type BE, NE eller NN, med minimum 52 sitteplasser. OBS! BK8 veg i Kankedalen.</t>
  </si>
  <si>
    <t xml:space="preserve">Operatør kan benytte buss av type BE, NE eller NN, med minimum 52 sitteplasser. </t>
  </si>
  <si>
    <t>Operatør kan benytte buss av type BE, NE eller NN, medminimum 52 sitteplasser. OBS! FV1609 har bruksklasse BKT8.</t>
  </si>
  <si>
    <t>Henvises til vedlegg 4a punkt 5.1.: Tilbudte fasiliteter.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</si>
</sst>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[hh]:mm"/>
    <numFmt numFmtId="167" formatCode="#,##0.000"/>
    <numFmt numFmtId="168" formatCode="[$-F800]dddd\,\ mmmm\ dd\,\ yyyy"/>
    <numFmt numFmtId="169" formatCode="_-* #,##0.000_-;\-* #,##0.000_-;_-* &quot;-&quot;???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</font>
    <font>
      <sz val="1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FF0000"/>
      <name val="Calibri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</font>
    <font>
      <b/>
      <sz val="23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9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4" fillId="0" borderId="0"/>
    <xf numFmtId="0" fontId="2" fillId="0" borderId="0"/>
    <xf numFmtId="43" fontId="13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right"/>
    </xf>
    <xf numFmtId="2" fontId="6" fillId="0" borderId="0" xfId="0" applyNumberFormat="1" applyFont="1"/>
    <xf numFmtId="0" fontId="7" fillId="3" borderId="0" xfId="0" applyFont="1" applyFill="1" applyAlignment="1">
      <alignment horizontal="right"/>
    </xf>
    <xf numFmtId="0" fontId="6" fillId="3" borderId="0" xfId="0" applyFont="1" applyFill="1"/>
    <xf numFmtId="0" fontId="10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167" fontId="6" fillId="2" borderId="4" xfId="0" applyNumberFormat="1" applyFont="1" applyFill="1" applyBorder="1" applyAlignment="1">
      <alignment horizontal="right"/>
    </xf>
    <xf numFmtId="167" fontId="6" fillId="0" borderId="4" xfId="0" applyNumberFormat="1" applyFont="1" applyBorder="1" applyAlignment="1">
      <alignment horizontal="right"/>
    </xf>
    <xf numFmtId="2" fontId="6" fillId="2" borderId="4" xfId="0" applyNumberFormat="1" applyFont="1" applyFill="1" applyBorder="1" applyAlignment="1">
      <alignment horizontal="right"/>
    </xf>
    <xf numFmtId="3" fontId="7" fillId="5" borderId="9" xfId="0" applyNumberFormat="1" applyFont="1" applyFill="1" applyBorder="1" applyAlignment="1">
      <alignment horizontal="right"/>
    </xf>
    <xf numFmtId="167" fontId="7" fillId="0" borderId="9" xfId="0" applyNumberFormat="1" applyFont="1" applyBorder="1" applyAlignment="1">
      <alignment horizontal="right"/>
    </xf>
    <xf numFmtId="166" fontId="7" fillId="5" borderId="9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right"/>
    </xf>
    <xf numFmtId="0" fontId="7" fillId="4" borderId="5" xfId="0" applyFont="1" applyFill="1" applyBorder="1" applyAlignment="1">
      <alignment horizontal="left" vertical="top" wrapText="1"/>
    </xf>
    <xf numFmtId="0" fontId="6" fillId="0" borderId="13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0" xfId="0" applyFont="1" applyAlignment="1">
      <alignment horizontal="center"/>
    </xf>
    <xf numFmtId="167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6" fontId="6" fillId="0" borderId="0" xfId="0" applyNumberFormat="1" applyFont="1"/>
    <xf numFmtId="0" fontId="6" fillId="0" borderId="0" xfId="0" applyFont="1" applyAlignment="1">
      <alignment vertical="top"/>
    </xf>
    <xf numFmtId="167" fontId="6" fillId="7" borderId="4" xfId="0" applyNumberFormat="1" applyFont="1" applyFill="1" applyBorder="1" applyAlignment="1">
      <alignment horizontal="right"/>
    </xf>
    <xf numFmtId="2" fontId="6" fillId="7" borderId="4" xfId="0" applyNumberFormat="1" applyFont="1" applyFill="1" applyBorder="1" applyAlignment="1">
      <alignment horizontal="right"/>
    </xf>
    <xf numFmtId="0" fontId="7" fillId="0" borderId="0" xfId="0" applyFont="1"/>
    <xf numFmtId="0" fontId="6" fillId="3" borderId="0" xfId="0" applyFont="1" applyFill="1" applyAlignment="1">
      <alignment horizontal="left"/>
    </xf>
    <xf numFmtId="0" fontId="7" fillId="3" borderId="4" xfId="0" applyFont="1" applyFill="1" applyBorder="1"/>
    <xf numFmtId="0" fontId="7" fillId="0" borderId="4" xfId="0" applyFont="1" applyBorder="1"/>
    <xf numFmtId="0" fontId="6" fillId="3" borderId="4" xfId="0" applyFont="1" applyFill="1" applyBorder="1" applyAlignment="1">
      <alignment horizontal="left"/>
    </xf>
    <xf numFmtId="0" fontId="6" fillId="0" borderId="7" xfId="0" applyFont="1" applyBorder="1"/>
    <xf numFmtId="0" fontId="6" fillId="0" borderId="8" xfId="0" applyFont="1" applyBorder="1"/>
    <xf numFmtId="0" fontId="6" fillId="0" borderId="16" xfId="0" applyFont="1" applyBorder="1"/>
    <xf numFmtId="167" fontId="6" fillId="0" borderId="4" xfId="0" applyNumberFormat="1" applyFont="1" applyBorder="1"/>
    <xf numFmtId="167" fontId="6" fillId="0" borderId="0" xfId="0" applyNumberFormat="1" applyFont="1"/>
    <xf numFmtId="0" fontId="7" fillId="3" borderId="7" xfId="0" applyFont="1" applyFill="1" applyBorder="1" applyAlignment="1">
      <alignment horizontal="left"/>
    </xf>
    <xf numFmtId="0" fontId="7" fillId="0" borderId="5" xfId="0" applyFont="1" applyBorder="1"/>
    <xf numFmtId="0" fontId="7" fillId="0" borderId="8" xfId="0" applyFont="1" applyBorder="1"/>
    <xf numFmtId="167" fontId="7" fillId="0" borderId="4" xfId="0" applyNumberFormat="1" applyFont="1" applyBorder="1"/>
    <xf numFmtId="2" fontId="6" fillId="0" borderId="4" xfId="0" applyNumberFormat="1" applyFont="1" applyBorder="1"/>
    <xf numFmtId="2" fontId="7" fillId="0" borderId="4" xfId="0" applyNumberFormat="1" applyFont="1" applyBorder="1"/>
    <xf numFmtId="0" fontId="3" fillId="0" borderId="0" xfId="0" applyFont="1"/>
    <xf numFmtId="0" fontId="11" fillId="0" borderId="0" xfId="0" applyFont="1"/>
    <xf numFmtId="0" fontId="12" fillId="2" borderId="1" xfId="0" applyFont="1" applyFill="1" applyBorder="1" applyAlignment="1">
      <alignment horizontal="center"/>
    </xf>
    <xf numFmtId="20" fontId="6" fillId="0" borderId="0" xfId="0" applyNumberFormat="1" applyFont="1"/>
    <xf numFmtId="4" fontId="6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/>
    <xf numFmtId="10" fontId="6" fillId="0" borderId="0" xfId="0" applyNumberFormat="1" applyFont="1"/>
    <xf numFmtId="1" fontId="6" fillId="0" borderId="0" xfId="0" applyNumberFormat="1" applyFont="1"/>
    <xf numFmtId="14" fontId="10" fillId="0" borderId="0" xfId="0" quotePrefix="1" applyNumberFormat="1" applyFont="1" applyAlignment="1">
      <alignment horizontal="left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8" borderId="0" xfId="0" applyFont="1" applyFill="1"/>
    <xf numFmtId="0" fontId="7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43" fontId="6" fillId="0" borderId="4" xfId="7" applyFont="1" applyBorder="1"/>
    <xf numFmtId="0" fontId="7" fillId="0" borderId="0" xfId="0" applyFont="1" applyAlignment="1">
      <alignment horizontal="left" vertical="top"/>
    </xf>
    <xf numFmtId="167" fontId="12" fillId="2" borderId="4" xfId="0" applyNumberFormat="1" applyFont="1" applyFill="1" applyBorder="1" applyAlignment="1">
      <alignment horizontal="right"/>
    </xf>
    <xf numFmtId="2" fontId="12" fillId="2" borderId="4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14" fontId="16" fillId="0" borderId="0" xfId="0" quotePrefix="1" applyNumberFormat="1" applyFont="1" applyAlignment="1">
      <alignment horizontal="left"/>
    </xf>
    <xf numFmtId="0" fontId="0" fillId="0" borderId="0" xfId="0" applyAlignment="1">
      <alignment horizontal="center"/>
    </xf>
    <xf numFmtId="0" fontId="17" fillId="0" borderId="0" xfId="0" applyFont="1"/>
    <xf numFmtId="14" fontId="16" fillId="0" borderId="0" xfId="0" quotePrefix="1" applyNumberFormat="1" applyFont="1" applyAlignment="1">
      <alignment horizontal="right"/>
    </xf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168" fontId="3" fillId="0" borderId="0" xfId="0" quotePrefix="1" applyNumberFormat="1" applyFont="1"/>
    <xf numFmtId="0" fontId="6" fillId="0" borderId="17" xfId="0" applyFont="1" applyBorder="1" applyAlignment="1">
      <alignment horizontal="left"/>
    </xf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12" fillId="0" borderId="0" xfId="0" applyFont="1"/>
    <xf numFmtId="0" fontId="20" fillId="0" borderId="0" xfId="8" applyFont="1"/>
    <xf numFmtId="0" fontId="20" fillId="0" borderId="0" xfId="8" quotePrefix="1" applyFont="1"/>
    <xf numFmtId="0" fontId="3" fillId="0" borderId="0" xfId="0" applyFont="1" applyAlignment="1">
      <alignment vertical="top" wrapText="1"/>
    </xf>
    <xf numFmtId="0" fontId="21" fillId="3" borderId="0" xfId="0" applyFont="1" applyFill="1"/>
    <xf numFmtId="0" fontId="18" fillId="0" borderId="3" xfId="0" applyFont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12" fillId="0" borderId="4" xfId="0" applyFont="1" applyBorder="1"/>
    <xf numFmtId="0" fontId="6" fillId="0" borderId="4" xfId="0" applyFont="1" applyBorder="1"/>
    <xf numFmtId="0" fontId="7" fillId="3" borderId="7" xfId="0" applyFont="1" applyFill="1" applyBorder="1"/>
    <xf numFmtId="167" fontId="6" fillId="9" borderId="4" xfId="0" applyNumberFormat="1" applyFont="1" applyFill="1" applyBorder="1" applyAlignment="1">
      <alignment horizontal="right"/>
    </xf>
    <xf numFmtId="2" fontId="6" fillId="9" borderId="4" xfId="0" applyNumberFormat="1" applyFont="1" applyFill="1" applyBorder="1" applyAlignment="1">
      <alignment horizontal="right"/>
    </xf>
    <xf numFmtId="167" fontId="21" fillId="0" borderId="4" xfId="0" applyNumberFormat="1" applyFont="1" applyBorder="1"/>
    <xf numFmtId="167" fontId="10" fillId="0" borderId="4" xfId="0" applyNumberFormat="1" applyFont="1" applyBorder="1"/>
    <xf numFmtId="2" fontId="21" fillId="0" borderId="4" xfId="0" applyNumberFormat="1" applyFont="1" applyBorder="1"/>
    <xf numFmtId="2" fontId="10" fillId="0" borderId="4" xfId="0" applyNumberFormat="1" applyFont="1" applyBorder="1"/>
    <xf numFmtId="14" fontId="0" fillId="0" borderId="0" xfId="0" applyNumberFormat="1"/>
    <xf numFmtId="14" fontId="3" fillId="0" borderId="0" xfId="0" applyNumberFormat="1" applyFont="1" applyAlignment="1">
      <alignment horizontal="right"/>
    </xf>
    <xf numFmtId="4" fontId="6" fillId="0" borderId="0" xfId="0" applyNumberFormat="1" applyFont="1"/>
    <xf numFmtId="167" fontId="12" fillId="10" borderId="4" xfId="0" applyNumberFormat="1" applyFont="1" applyFill="1" applyBorder="1" applyAlignment="1">
      <alignment horizontal="right"/>
    </xf>
    <xf numFmtId="2" fontId="12" fillId="10" borderId="4" xfId="0" applyNumberFormat="1" applyFont="1" applyFill="1" applyBorder="1" applyAlignment="1">
      <alignment horizontal="right"/>
    </xf>
    <xf numFmtId="43" fontId="6" fillId="0" borderId="0" xfId="7" applyFont="1"/>
    <xf numFmtId="43" fontId="7" fillId="0" borderId="4" xfId="7" applyFont="1" applyBorder="1"/>
    <xf numFmtId="43" fontId="7" fillId="0" borderId="0" xfId="7" applyFont="1"/>
    <xf numFmtId="169" fontId="6" fillId="0" borderId="0" xfId="0" applyNumberFormat="1" applyFont="1"/>
    <xf numFmtId="43" fontId="6" fillId="0" borderId="0" xfId="0" applyNumberFormat="1" applyFont="1"/>
    <xf numFmtId="0" fontId="6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0" fontId="6" fillId="6" borderId="5" xfId="0" applyFont="1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indent="2"/>
    </xf>
    <xf numFmtId="0" fontId="6" fillId="0" borderId="13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15" fillId="0" borderId="5" xfId="0" applyFont="1" applyBorder="1" applyAlignment="1">
      <alignment vertical="top" wrapTex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6" fillId="6" borderId="5" xfId="0" applyFont="1" applyFill="1" applyBorder="1" applyAlignment="1">
      <alignment horizontal="left" vertical="top" wrapText="1"/>
    </xf>
  </cellXfs>
  <cellStyles count="9">
    <cellStyle name="Comma [0]" xfId="1" xr:uid="{00000000-0005-0000-0000-000000000000}"/>
    <cellStyle name="Currency [0]" xfId="2" xr:uid="{00000000-0005-0000-0000-000001000000}"/>
    <cellStyle name="Komma" xfId="7" builtinId="3"/>
    <cellStyle name="Normal" xfId="0" builtinId="0"/>
    <cellStyle name="Normal 2" xfId="3" xr:uid="{00000000-0005-0000-0000-000003000000}"/>
    <cellStyle name="Normal 3" xfId="4" xr:uid="{00000000-0005-0000-0000-000004000000}"/>
    <cellStyle name="Normal 4" xfId="6" xr:uid="{AE2984B3-C439-4886-BFE6-192564C1A4F4}"/>
    <cellStyle name="Normal 4 2" xfId="8" xr:uid="{3F1FC574-9D3A-4199-94B8-F0C66C63043C}"/>
    <cellStyle name="Standard_Køreplanliste" xfId="5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FFFF99"/>
      <color rgb="FF538DD5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2</xdr:row>
      <xdr:rowOff>0</xdr:rowOff>
    </xdr:from>
    <xdr:to>
      <xdr:col>20</xdr:col>
      <xdr:colOff>104775</xdr:colOff>
      <xdr:row>2</xdr:row>
      <xdr:rowOff>104775</xdr:rowOff>
    </xdr:to>
    <xdr:sp macro="" textlink="">
      <xdr:nvSpPr>
        <xdr:cNvPr id="2" name="AutoShape 1" descr="i ne">
          <a:extLst>
            <a:ext uri="{FF2B5EF4-FFF2-40B4-BE49-F238E27FC236}">
              <a16:creationId xmlns:a16="http://schemas.microsoft.com/office/drawing/2014/main" id="{65EB4E19-B16F-4632-847E-82BA9DC96E1F}"/>
            </a:ext>
          </a:extLst>
        </xdr:cNvPr>
        <xdr:cNvSpPr>
          <a:spLocks noChangeAspect="1" noChangeArrowheads="1"/>
        </xdr:cNvSpPr>
      </xdr:nvSpPr>
      <xdr:spPr bwMode="auto">
        <a:xfrm>
          <a:off x="15821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2</xdr:row>
      <xdr:rowOff>0</xdr:rowOff>
    </xdr:from>
    <xdr:to>
      <xdr:col>20</xdr:col>
      <xdr:colOff>104775</xdr:colOff>
      <xdr:row>2</xdr:row>
      <xdr:rowOff>104775</xdr:rowOff>
    </xdr:to>
    <xdr:sp macro="" textlink="">
      <xdr:nvSpPr>
        <xdr:cNvPr id="3" name="AutoShape 2" descr="ny">
          <a:extLst>
            <a:ext uri="{FF2B5EF4-FFF2-40B4-BE49-F238E27FC236}">
              <a16:creationId xmlns:a16="http://schemas.microsoft.com/office/drawing/2014/main" id="{6C2FB49B-8167-4043-9188-C02065BEFDBE}"/>
            </a:ext>
          </a:extLst>
        </xdr:cNvPr>
        <xdr:cNvSpPr>
          <a:spLocks noChangeAspect="1" noChangeArrowheads="1"/>
        </xdr:cNvSpPr>
      </xdr:nvSpPr>
      <xdr:spPr bwMode="auto">
        <a:xfrm>
          <a:off x="15821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2</xdr:row>
      <xdr:rowOff>0</xdr:rowOff>
    </xdr:from>
    <xdr:to>
      <xdr:col>20</xdr:col>
      <xdr:colOff>104775</xdr:colOff>
      <xdr:row>2</xdr:row>
      <xdr:rowOff>104775</xdr:rowOff>
    </xdr:to>
    <xdr:sp macro="" textlink="">
      <xdr:nvSpPr>
        <xdr:cNvPr id="4" name="AutoShape 3" descr="i ny">
          <a:extLst>
            <a:ext uri="{FF2B5EF4-FFF2-40B4-BE49-F238E27FC236}">
              <a16:creationId xmlns:a16="http://schemas.microsoft.com/office/drawing/2014/main" id="{EFC2772A-724E-4A10-A924-0256B4C861A2}"/>
            </a:ext>
          </a:extLst>
        </xdr:cNvPr>
        <xdr:cNvSpPr>
          <a:spLocks noChangeAspect="1" noChangeArrowheads="1"/>
        </xdr:cNvSpPr>
      </xdr:nvSpPr>
      <xdr:spPr bwMode="auto">
        <a:xfrm>
          <a:off x="15821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2</xdr:row>
      <xdr:rowOff>0</xdr:rowOff>
    </xdr:from>
    <xdr:to>
      <xdr:col>20</xdr:col>
      <xdr:colOff>104775</xdr:colOff>
      <xdr:row>2</xdr:row>
      <xdr:rowOff>104775</xdr:rowOff>
    </xdr:to>
    <xdr:sp macro="" textlink="">
      <xdr:nvSpPr>
        <xdr:cNvPr id="5" name="AutoShape 4" descr="full">
          <a:extLst>
            <a:ext uri="{FF2B5EF4-FFF2-40B4-BE49-F238E27FC236}">
              <a16:creationId xmlns:a16="http://schemas.microsoft.com/office/drawing/2014/main" id="{F7D8320B-DCCC-4350-AA63-DD540B5EC628}"/>
            </a:ext>
          </a:extLst>
        </xdr:cNvPr>
        <xdr:cNvSpPr>
          <a:spLocks noChangeAspect="1" noChangeArrowheads="1"/>
        </xdr:cNvSpPr>
      </xdr:nvSpPr>
      <xdr:spPr bwMode="auto">
        <a:xfrm>
          <a:off x="15821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104775</xdr:rowOff>
    </xdr:to>
    <xdr:sp macro="" textlink="">
      <xdr:nvSpPr>
        <xdr:cNvPr id="6" name="AutoShape 5" descr="i ne">
          <a:extLst>
            <a:ext uri="{FF2B5EF4-FFF2-40B4-BE49-F238E27FC236}">
              <a16:creationId xmlns:a16="http://schemas.microsoft.com/office/drawing/2014/main" id="{86DF0969-0D0A-4B1E-831D-56BF86FFF46A}"/>
            </a:ext>
          </a:extLst>
        </xdr:cNvPr>
        <xdr:cNvSpPr>
          <a:spLocks noChangeAspect="1" noChangeArrowheads="1"/>
        </xdr:cNvSpPr>
      </xdr:nvSpPr>
      <xdr:spPr bwMode="auto">
        <a:xfrm>
          <a:off x="22679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104775</xdr:rowOff>
    </xdr:to>
    <xdr:sp macro="" textlink="">
      <xdr:nvSpPr>
        <xdr:cNvPr id="7" name="AutoShape 6" descr="ny">
          <a:extLst>
            <a:ext uri="{FF2B5EF4-FFF2-40B4-BE49-F238E27FC236}">
              <a16:creationId xmlns:a16="http://schemas.microsoft.com/office/drawing/2014/main" id="{612ACCCC-295A-4C0E-8EB5-341CBE9C8550}"/>
            </a:ext>
          </a:extLst>
        </xdr:cNvPr>
        <xdr:cNvSpPr>
          <a:spLocks noChangeAspect="1" noChangeArrowheads="1"/>
        </xdr:cNvSpPr>
      </xdr:nvSpPr>
      <xdr:spPr bwMode="auto">
        <a:xfrm>
          <a:off x="22679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104775</xdr:rowOff>
    </xdr:to>
    <xdr:sp macro="" textlink="">
      <xdr:nvSpPr>
        <xdr:cNvPr id="8" name="AutoShape 7" descr="i ny">
          <a:extLst>
            <a:ext uri="{FF2B5EF4-FFF2-40B4-BE49-F238E27FC236}">
              <a16:creationId xmlns:a16="http://schemas.microsoft.com/office/drawing/2014/main" id="{0579FC46-17A7-408A-B3D3-E6D29D1F7EE5}"/>
            </a:ext>
          </a:extLst>
        </xdr:cNvPr>
        <xdr:cNvSpPr>
          <a:spLocks noChangeAspect="1" noChangeArrowheads="1"/>
        </xdr:cNvSpPr>
      </xdr:nvSpPr>
      <xdr:spPr bwMode="auto">
        <a:xfrm>
          <a:off x="22679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104775</xdr:rowOff>
    </xdr:to>
    <xdr:sp macro="" textlink="">
      <xdr:nvSpPr>
        <xdr:cNvPr id="9" name="AutoShape 8" descr="full">
          <a:extLst>
            <a:ext uri="{FF2B5EF4-FFF2-40B4-BE49-F238E27FC236}">
              <a16:creationId xmlns:a16="http://schemas.microsoft.com/office/drawing/2014/main" id="{3DB015CE-7EFA-44DD-A685-3C20581A9778}"/>
            </a:ext>
          </a:extLst>
        </xdr:cNvPr>
        <xdr:cNvSpPr>
          <a:spLocks noChangeAspect="1" noChangeArrowheads="1"/>
        </xdr:cNvSpPr>
      </xdr:nvSpPr>
      <xdr:spPr bwMode="auto">
        <a:xfrm>
          <a:off x="22679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38</xdr:col>
      <xdr:colOff>0</xdr:colOff>
      <xdr:row>2</xdr:row>
      <xdr:rowOff>0</xdr:rowOff>
    </xdr:from>
    <xdr:to>
      <xdr:col>38</xdr:col>
      <xdr:colOff>104775</xdr:colOff>
      <xdr:row>2</xdr:row>
      <xdr:rowOff>104775</xdr:rowOff>
    </xdr:to>
    <xdr:sp macro="" textlink="">
      <xdr:nvSpPr>
        <xdr:cNvPr id="10" name="AutoShape 9" descr="i ne">
          <a:extLst>
            <a:ext uri="{FF2B5EF4-FFF2-40B4-BE49-F238E27FC236}">
              <a16:creationId xmlns:a16="http://schemas.microsoft.com/office/drawing/2014/main" id="{260CACBE-17B5-4A92-98E0-8A1B2A0A4E49}"/>
            </a:ext>
          </a:extLst>
        </xdr:cNvPr>
        <xdr:cNvSpPr>
          <a:spLocks noChangeAspect="1" noChangeArrowheads="1"/>
        </xdr:cNvSpPr>
      </xdr:nvSpPr>
      <xdr:spPr bwMode="auto">
        <a:xfrm>
          <a:off x="29537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38</xdr:col>
      <xdr:colOff>0</xdr:colOff>
      <xdr:row>2</xdr:row>
      <xdr:rowOff>0</xdr:rowOff>
    </xdr:from>
    <xdr:to>
      <xdr:col>38</xdr:col>
      <xdr:colOff>104775</xdr:colOff>
      <xdr:row>2</xdr:row>
      <xdr:rowOff>104775</xdr:rowOff>
    </xdr:to>
    <xdr:sp macro="" textlink="">
      <xdr:nvSpPr>
        <xdr:cNvPr id="11" name="AutoShape 10" descr="ny">
          <a:extLst>
            <a:ext uri="{FF2B5EF4-FFF2-40B4-BE49-F238E27FC236}">
              <a16:creationId xmlns:a16="http://schemas.microsoft.com/office/drawing/2014/main" id="{2A4AA5CF-8191-4274-9E1D-9EF81ECF670D}"/>
            </a:ext>
          </a:extLst>
        </xdr:cNvPr>
        <xdr:cNvSpPr>
          <a:spLocks noChangeAspect="1" noChangeArrowheads="1"/>
        </xdr:cNvSpPr>
      </xdr:nvSpPr>
      <xdr:spPr bwMode="auto">
        <a:xfrm>
          <a:off x="29537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38</xdr:col>
      <xdr:colOff>0</xdr:colOff>
      <xdr:row>2</xdr:row>
      <xdr:rowOff>0</xdr:rowOff>
    </xdr:from>
    <xdr:to>
      <xdr:col>38</xdr:col>
      <xdr:colOff>104775</xdr:colOff>
      <xdr:row>2</xdr:row>
      <xdr:rowOff>104775</xdr:rowOff>
    </xdr:to>
    <xdr:sp macro="" textlink="">
      <xdr:nvSpPr>
        <xdr:cNvPr id="12" name="AutoShape 11" descr="i ny">
          <a:extLst>
            <a:ext uri="{FF2B5EF4-FFF2-40B4-BE49-F238E27FC236}">
              <a16:creationId xmlns:a16="http://schemas.microsoft.com/office/drawing/2014/main" id="{6AA449C3-E85B-4146-98CA-B241DB8A7516}"/>
            </a:ext>
          </a:extLst>
        </xdr:cNvPr>
        <xdr:cNvSpPr>
          <a:spLocks noChangeAspect="1" noChangeArrowheads="1"/>
        </xdr:cNvSpPr>
      </xdr:nvSpPr>
      <xdr:spPr bwMode="auto">
        <a:xfrm>
          <a:off x="29537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38</xdr:col>
      <xdr:colOff>0</xdr:colOff>
      <xdr:row>2</xdr:row>
      <xdr:rowOff>0</xdr:rowOff>
    </xdr:from>
    <xdr:to>
      <xdr:col>38</xdr:col>
      <xdr:colOff>104775</xdr:colOff>
      <xdr:row>2</xdr:row>
      <xdr:rowOff>104775</xdr:rowOff>
    </xdr:to>
    <xdr:sp macro="" textlink="">
      <xdr:nvSpPr>
        <xdr:cNvPr id="13" name="AutoShape 12" descr="full">
          <a:extLst>
            <a:ext uri="{FF2B5EF4-FFF2-40B4-BE49-F238E27FC236}">
              <a16:creationId xmlns:a16="http://schemas.microsoft.com/office/drawing/2014/main" id="{20033DE1-09E9-4151-B2FF-C84916F61793}"/>
            </a:ext>
          </a:extLst>
        </xdr:cNvPr>
        <xdr:cNvSpPr>
          <a:spLocks noChangeAspect="1" noChangeArrowheads="1"/>
        </xdr:cNvSpPr>
      </xdr:nvSpPr>
      <xdr:spPr bwMode="auto">
        <a:xfrm>
          <a:off x="29537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2</xdr:row>
      <xdr:rowOff>0</xdr:rowOff>
    </xdr:from>
    <xdr:to>
      <xdr:col>20</xdr:col>
      <xdr:colOff>104775</xdr:colOff>
      <xdr:row>2</xdr:row>
      <xdr:rowOff>104775</xdr:rowOff>
    </xdr:to>
    <xdr:sp macro="" textlink="">
      <xdr:nvSpPr>
        <xdr:cNvPr id="14" name="AutoShape 13" descr="i ne">
          <a:extLst>
            <a:ext uri="{FF2B5EF4-FFF2-40B4-BE49-F238E27FC236}">
              <a16:creationId xmlns:a16="http://schemas.microsoft.com/office/drawing/2014/main" id="{12E031F0-C80B-4239-8D63-3D9CD22CB161}"/>
            </a:ext>
          </a:extLst>
        </xdr:cNvPr>
        <xdr:cNvSpPr>
          <a:spLocks noChangeAspect="1" noChangeArrowheads="1"/>
        </xdr:cNvSpPr>
      </xdr:nvSpPr>
      <xdr:spPr bwMode="auto">
        <a:xfrm>
          <a:off x="15821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2</xdr:row>
      <xdr:rowOff>0</xdr:rowOff>
    </xdr:from>
    <xdr:to>
      <xdr:col>20</xdr:col>
      <xdr:colOff>104775</xdr:colOff>
      <xdr:row>2</xdr:row>
      <xdr:rowOff>104775</xdr:rowOff>
    </xdr:to>
    <xdr:sp macro="" textlink="">
      <xdr:nvSpPr>
        <xdr:cNvPr id="15" name="AutoShape 14" descr="ny">
          <a:extLst>
            <a:ext uri="{FF2B5EF4-FFF2-40B4-BE49-F238E27FC236}">
              <a16:creationId xmlns:a16="http://schemas.microsoft.com/office/drawing/2014/main" id="{68A9E083-0AEA-4450-9FB4-EF080E7707EA}"/>
            </a:ext>
          </a:extLst>
        </xdr:cNvPr>
        <xdr:cNvSpPr>
          <a:spLocks noChangeAspect="1" noChangeArrowheads="1"/>
        </xdr:cNvSpPr>
      </xdr:nvSpPr>
      <xdr:spPr bwMode="auto">
        <a:xfrm>
          <a:off x="15821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2</xdr:row>
      <xdr:rowOff>0</xdr:rowOff>
    </xdr:from>
    <xdr:to>
      <xdr:col>20</xdr:col>
      <xdr:colOff>104775</xdr:colOff>
      <xdr:row>2</xdr:row>
      <xdr:rowOff>104775</xdr:rowOff>
    </xdr:to>
    <xdr:sp macro="" textlink="">
      <xdr:nvSpPr>
        <xdr:cNvPr id="16" name="AutoShape 15" descr="i ny">
          <a:extLst>
            <a:ext uri="{FF2B5EF4-FFF2-40B4-BE49-F238E27FC236}">
              <a16:creationId xmlns:a16="http://schemas.microsoft.com/office/drawing/2014/main" id="{C8B1BC4F-9478-4370-99DB-F3BCE4B2B49A}"/>
            </a:ext>
          </a:extLst>
        </xdr:cNvPr>
        <xdr:cNvSpPr>
          <a:spLocks noChangeAspect="1" noChangeArrowheads="1"/>
        </xdr:cNvSpPr>
      </xdr:nvSpPr>
      <xdr:spPr bwMode="auto">
        <a:xfrm>
          <a:off x="15821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2</xdr:row>
      <xdr:rowOff>0</xdr:rowOff>
    </xdr:from>
    <xdr:to>
      <xdr:col>20</xdr:col>
      <xdr:colOff>104775</xdr:colOff>
      <xdr:row>2</xdr:row>
      <xdr:rowOff>104775</xdr:rowOff>
    </xdr:to>
    <xdr:sp macro="" textlink="">
      <xdr:nvSpPr>
        <xdr:cNvPr id="17" name="AutoShape 16" descr="full">
          <a:extLst>
            <a:ext uri="{FF2B5EF4-FFF2-40B4-BE49-F238E27FC236}">
              <a16:creationId xmlns:a16="http://schemas.microsoft.com/office/drawing/2014/main" id="{AA5FC142-9644-4A6B-99B0-56A7A3EE9042}"/>
            </a:ext>
          </a:extLst>
        </xdr:cNvPr>
        <xdr:cNvSpPr>
          <a:spLocks noChangeAspect="1" noChangeArrowheads="1"/>
        </xdr:cNvSpPr>
      </xdr:nvSpPr>
      <xdr:spPr bwMode="auto">
        <a:xfrm>
          <a:off x="15821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104775</xdr:rowOff>
    </xdr:to>
    <xdr:sp macro="" textlink="">
      <xdr:nvSpPr>
        <xdr:cNvPr id="18" name="AutoShape 17" descr="i ne">
          <a:extLst>
            <a:ext uri="{FF2B5EF4-FFF2-40B4-BE49-F238E27FC236}">
              <a16:creationId xmlns:a16="http://schemas.microsoft.com/office/drawing/2014/main" id="{43AC7FD6-EC7D-44C9-B77A-A6A32EAED3B2}"/>
            </a:ext>
          </a:extLst>
        </xdr:cNvPr>
        <xdr:cNvSpPr>
          <a:spLocks noChangeAspect="1" noChangeArrowheads="1"/>
        </xdr:cNvSpPr>
      </xdr:nvSpPr>
      <xdr:spPr bwMode="auto">
        <a:xfrm>
          <a:off x="22679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104775</xdr:rowOff>
    </xdr:to>
    <xdr:sp macro="" textlink="">
      <xdr:nvSpPr>
        <xdr:cNvPr id="19" name="AutoShape 18" descr="ny">
          <a:extLst>
            <a:ext uri="{FF2B5EF4-FFF2-40B4-BE49-F238E27FC236}">
              <a16:creationId xmlns:a16="http://schemas.microsoft.com/office/drawing/2014/main" id="{34568993-3E6A-4B8D-8DAD-73E443954030}"/>
            </a:ext>
          </a:extLst>
        </xdr:cNvPr>
        <xdr:cNvSpPr>
          <a:spLocks noChangeAspect="1" noChangeArrowheads="1"/>
        </xdr:cNvSpPr>
      </xdr:nvSpPr>
      <xdr:spPr bwMode="auto">
        <a:xfrm>
          <a:off x="22679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104775</xdr:rowOff>
    </xdr:to>
    <xdr:sp macro="" textlink="">
      <xdr:nvSpPr>
        <xdr:cNvPr id="20" name="AutoShape 19" descr="i ny">
          <a:extLst>
            <a:ext uri="{FF2B5EF4-FFF2-40B4-BE49-F238E27FC236}">
              <a16:creationId xmlns:a16="http://schemas.microsoft.com/office/drawing/2014/main" id="{CCEDABE5-2B2A-4D17-B54B-D2D8263CF222}"/>
            </a:ext>
          </a:extLst>
        </xdr:cNvPr>
        <xdr:cNvSpPr>
          <a:spLocks noChangeAspect="1" noChangeArrowheads="1"/>
        </xdr:cNvSpPr>
      </xdr:nvSpPr>
      <xdr:spPr bwMode="auto">
        <a:xfrm>
          <a:off x="22679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104775</xdr:rowOff>
    </xdr:to>
    <xdr:sp macro="" textlink="">
      <xdr:nvSpPr>
        <xdr:cNvPr id="21" name="AutoShape 20" descr="full">
          <a:extLst>
            <a:ext uri="{FF2B5EF4-FFF2-40B4-BE49-F238E27FC236}">
              <a16:creationId xmlns:a16="http://schemas.microsoft.com/office/drawing/2014/main" id="{EC7BC3E8-07CC-4207-9803-87D33F907879}"/>
            </a:ext>
          </a:extLst>
        </xdr:cNvPr>
        <xdr:cNvSpPr>
          <a:spLocks noChangeAspect="1" noChangeArrowheads="1"/>
        </xdr:cNvSpPr>
      </xdr:nvSpPr>
      <xdr:spPr bwMode="auto">
        <a:xfrm>
          <a:off x="22679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38</xdr:col>
      <xdr:colOff>0</xdr:colOff>
      <xdr:row>2</xdr:row>
      <xdr:rowOff>0</xdr:rowOff>
    </xdr:from>
    <xdr:to>
      <xdr:col>38</xdr:col>
      <xdr:colOff>104775</xdr:colOff>
      <xdr:row>2</xdr:row>
      <xdr:rowOff>104775</xdr:rowOff>
    </xdr:to>
    <xdr:sp macro="" textlink="">
      <xdr:nvSpPr>
        <xdr:cNvPr id="22" name="AutoShape 21" descr="i ne">
          <a:extLst>
            <a:ext uri="{FF2B5EF4-FFF2-40B4-BE49-F238E27FC236}">
              <a16:creationId xmlns:a16="http://schemas.microsoft.com/office/drawing/2014/main" id="{442368DA-2380-48AC-83E6-2DC2ED0CD221}"/>
            </a:ext>
          </a:extLst>
        </xdr:cNvPr>
        <xdr:cNvSpPr>
          <a:spLocks noChangeAspect="1" noChangeArrowheads="1"/>
        </xdr:cNvSpPr>
      </xdr:nvSpPr>
      <xdr:spPr bwMode="auto">
        <a:xfrm>
          <a:off x="29537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38</xdr:col>
      <xdr:colOff>0</xdr:colOff>
      <xdr:row>2</xdr:row>
      <xdr:rowOff>0</xdr:rowOff>
    </xdr:from>
    <xdr:to>
      <xdr:col>38</xdr:col>
      <xdr:colOff>104775</xdr:colOff>
      <xdr:row>2</xdr:row>
      <xdr:rowOff>104775</xdr:rowOff>
    </xdr:to>
    <xdr:sp macro="" textlink="">
      <xdr:nvSpPr>
        <xdr:cNvPr id="23" name="AutoShape 22" descr="ny">
          <a:extLst>
            <a:ext uri="{FF2B5EF4-FFF2-40B4-BE49-F238E27FC236}">
              <a16:creationId xmlns:a16="http://schemas.microsoft.com/office/drawing/2014/main" id="{3940FB11-0188-4883-B26F-E49BB95DC7B4}"/>
            </a:ext>
          </a:extLst>
        </xdr:cNvPr>
        <xdr:cNvSpPr>
          <a:spLocks noChangeAspect="1" noChangeArrowheads="1"/>
        </xdr:cNvSpPr>
      </xdr:nvSpPr>
      <xdr:spPr bwMode="auto">
        <a:xfrm>
          <a:off x="29537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38</xdr:col>
      <xdr:colOff>0</xdr:colOff>
      <xdr:row>2</xdr:row>
      <xdr:rowOff>0</xdr:rowOff>
    </xdr:from>
    <xdr:to>
      <xdr:col>38</xdr:col>
      <xdr:colOff>104775</xdr:colOff>
      <xdr:row>2</xdr:row>
      <xdr:rowOff>104775</xdr:rowOff>
    </xdr:to>
    <xdr:sp macro="" textlink="">
      <xdr:nvSpPr>
        <xdr:cNvPr id="24" name="AutoShape 23" descr="i ny">
          <a:extLst>
            <a:ext uri="{FF2B5EF4-FFF2-40B4-BE49-F238E27FC236}">
              <a16:creationId xmlns:a16="http://schemas.microsoft.com/office/drawing/2014/main" id="{04672C08-BD0F-4305-84E9-AB76F289566B}"/>
            </a:ext>
          </a:extLst>
        </xdr:cNvPr>
        <xdr:cNvSpPr>
          <a:spLocks noChangeAspect="1" noChangeArrowheads="1"/>
        </xdr:cNvSpPr>
      </xdr:nvSpPr>
      <xdr:spPr bwMode="auto">
        <a:xfrm>
          <a:off x="29537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38</xdr:col>
      <xdr:colOff>0</xdr:colOff>
      <xdr:row>2</xdr:row>
      <xdr:rowOff>0</xdr:rowOff>
    </xdr:from>
    <xdr:to>
      <xdr:col>38</xdr:col>
      <xdr:colOff>104775</xdr:colOff>
      <xdr:row>2</xdr:row>
      <xdr:rowOff>104775</xdr:rowOff>
    </xdr:to>
    <xdr:sp macro="" textlink="">
      <xdr:nvSpPr>
        <xdr:cNvPr id="25" name="AutoShape 24" descr="full">
          <a:extLst>
            <a:ext uri="{FF2B5EF4-FFF2-40B4-BE49-F238E27FC236}">
              <a16:creationId xmlns:a16="http://schemas.microsoft.com/office/drawing/2014/main" id="{BAB20F83-F10A-4BF7-BD1F-5DC8B8966946}"/>
            </a:ext>
          </a:extLst>
        </xdr:cNvPr>
        <xdr:cNvSpPr>
          <a:spLocks noChangeAspect="1" noChangeArrowheads="1"/>
        </xdr:cNvSpPr>
      </xdr:nvSpPr>
      <xdr:spPr bwMode="auto">
        <a:xfrm>
          <a:off x="29537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2</xdr:row>
      <xdr:rowOff>0</xdr:rowOff>
    </xdr:from>
    <xdr:to>
      <xdr:col>20</xdr:col>
      <xdr:colOff>104775</xdr:colOff>
      <xdr:row>2</xdr:row>
      <xdr:rowOff>104775</xdr:rowOff>
    </xdr:to>
    <xdr:sp macro="" textlink="">
      <xdr:nvSpPr>
        <xdr:cNvPr id="26" name="AutoShape 25" descr="i ne">
          <a:extLst>
            <a:ext uri="{FF2B5EF4-FFF2-40B4-BE49-F238E27FC236}">
              <a16:creationId xmlns:a16="http://schemas.microsoft.com/office/drawing/2014/main" id="{C435969C-EDAF-46F9-812E-BC3181DA08F5}"/>
            </a:ext>
          </a:extLst>
        </xdr:cNvPr>
        <xdr:cNvSpPr>
          <a:spLocks noChangeAspect="1" noChangeArrowheads="1"/>
        </xdr:cNvSpPr>
      </xdr:nvSpPr>
      <xdr:spPr bwMode="auto">
        <a:xfrm>
          <a:off x="15821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2</xdr:row>
      <xdr:rowOff>0</xdr:rowOff>
    </xdr:from>
    <xdr:to>
      <xdr:col>20</xdr:col>
      <xdr:colOff>104775</xdr:colOff>
      <xdr:row>2</xdr:row>
      <xdr:rowOff>104775</xdr:rowOff>
    </xdr:to>
    <xdr:sp macro="" textlink="">
      <xdr:nvSpPr>
        <xdr:cNvPr id="27" name="AutoShape 26" descr="ny">
          <a:extLst>
            <a:ext uri="{FF2B5EF4-FFF2-40B4-BE49-F238E27FC236}">
              <a16:creationId xmlns:a16="http://schemas.microsoft.com/office/drawing/2014/main" id="{408686EA-C0DE-4970-ACEA-06BA85FB7904}"/>
            </a:ext>
          </a:extLst>
        </xdr:cNvPr>
        <xdr:cNvSpPr>
          <a:spLocks noChangeAspect="1" noChangeArrowheads="1"/>
        </xdr:cNvSpPr>
      </xdr:nvSpPr>
      <xdr:spPr bwMode="auto">
        <a:xfrm>
          <a:off x="15821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2</xdr:row>
      <xdr:rowOff>0</xdr:rowOff>
    </xdr:from>
    <xdr:to>
      <xdr:col>20</xdr:col>
      <xdr:colOff>104775</xdr:colOff>
      <xdr:row>2</xdr:row>
      <xdr:rowOff>104775</xdr:rowOff>
    </xdr:to>
    <xdr:sp macro="" textlink="">
      <xdr:nvSpPr>
        <xdr:cNvPr id="28" name="AutoShape 27" descr="i ny">
          <a:extLst>
            <a:ext uri="{FF2B5EF4-FFF2-40B4-BE49-F238E27FC236}">
              <a16:creationId xmlns:a16="http://schemas.microsoft.com/office/drawing/2014/main" id="{CD927D39-9EF6-4B84-A9B3-EF361D348CCE}"/>
            </a:ext>
          </a:extLst>
        </xdr:cNvPr>
        <xdr:cNvSpPr>
          <a:spLocks noChangeAspect="1" noChangeArrowheads="1"/>
        </xdr:cNvSpPr>
      </xdr:nvSpPr>
      <xdr:spPr bwMode="auto">
        <a:xfrm>
          <a:off x="15821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2</xdr:row>
      <xdr:rowOff>0</xdr:rowOff>
    </xdr:from>
    <xdr:to>
      <xdr:col>20</xdr:col>
      <xdr:colOff>104775</xdr:colOff>
      <xdr:row>2</xdr:row>
      <xdr:rowOff>104775</xdr:rowOff>
    </xdr:to>
    <xdr:sp macro="" textlink="">
      <xdr:nvSpPr>
        <xdr:cNvPr id="29" name="AutoShape 28" descr="full">
          <a:extLst>
            <a:ext uri="{FF2B5EF4-FFF2-40B4-BE49-F238E27FC236}">
              <a16:creationId xmlns:a16="http://schemas.microsoft.com/office/drawing/2014/main" id="{3F68B8AD-2B96-4B11-9C8A-29F86E13FE4F}"/>
            </a:ext>
          </a:extLst>
        </xdr:cNvPr>
        <xdr:cNvSpPr>
          <a:spLocks noChangeAspect="1" noChangeArrowheads="1"/>
        </xdr:cNvSpPr>
      </xdr:nvSpPr>
      <xdr:spPr bwMode="auto">
        <a:xfrm>
          <a:off x="15821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104775</xdr:rowOff>
    </xdr:to>
    <xdr:sp macro="" textlink="">
      <xdr:nvSpPr>
        <xdr:cNvPr id="30" name="AutoShape 29" descr="i ne">
          <a:extLst>
            <a:ext uri="{FF2B5EF4-FFF2-40B4-BE49-F238E27FC236}">
              <a16:creationId xmlns:a16="http://schemas.microsoft.com/office/drawing/2014/main" id="{1649108D-1E32-4A75-9DD5-B73F81EF18B7}"/>
            </a:ext>
          </a:extLst>
        </xdr:cNvPr>
        <xdr:cNvSpPr>
          <a:spLocks noChangeAspect="1" noChangeArrowheads="1"/>
        </xdr:cNvSpPr>
      </xdr:nvSpPr>
      <xdr:spPr bwMode="auto">
        <a:xfrm>
          <a:off x="22679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104775</xdr:rowOff>
    </xdr:to>
    <xdr:sp macro="" textlink="">
      <xdr:nvSpPr>
        <xdr:cNvPr id="31" name="AutoShape 30" descr="ny">
          <a:extLst>
            <a:ext uri="{FF2B5EF4-FFF2-40B4-BE49-F238E27FC236}">
              <a16:creationId xmlns:a16="http://schemas.microsoft.com/office/drawing/2014/main" id="{A6F82F53-BE79-49D5-BFC5-B9058291511A}"/>
            </a:ext>
          </a:extLst>
        </xdr:cNvPr>
        <xdr:cNvSpPr>
          <a:spLocks noChangeAspect="1" noChangeArrowheads="1"/>
        </xdr:cNvSpPr>
      </xdr:nvSpPr>
      <xdr:spPr bwMode="auto">
        <a:xfrm>
          <a:off x="22679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104775</xdr:rowOff>
    </xdr:to>
    <xdr:sp macro="" textlink="">
      <xdr:nvSpPr>
        <xdr:cNvPr id="32" name="AutoShape 31" descr="i ny">
          <a:extLst>
            <a:ext uri="{FF2B5EF4-FFF2-40B4-BE49-F238E27FC236}">
              <a16:creationId xmlns:a16="http://schemas.microsoft.com/office/drawing/2014/main" id="{6FF90A3B-2267-44D4-8A22-60FCE5C32394}"/>
            </a:ext>
          </a:extLst>
        </xdr:cNvPr>
        <xdr:cNvSpPr>
          <a:spLocks noChangeAspect="1" noChangeArrowheads="1"/>
        </xdr:cNvSpPr>
      </xdr:nvSpPr>
      <xdr:spPr bwMode="auto">
        <a:xfrm>
          <a:off x="22679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104775</xdr:rowOff>
    </xdr:to>
    <xdr:sp macro="" textlink="">
      <xdr:nvSpPr>
        <xdr:cNvPr id="33" name="AutoShape 32" descr="full">
          <a:extLst>
            <a:ext uri="{FF2B5EF4-FFF2-40B4-BE49-F238E27FC236}">
              <a16:creationId xmlns:a16="http://schemas.microsoft.com/office/drawing/2014/main" id="{2A9D8BA7-5A59-4A60-8FE5-D8AE93B5882E}"/>
            </a:ext>
          </a:extLst>
        </xdr:cNvPr>
        <xdr:cNvSpPr>
          <a:spLocks noChangeAspect="1" noChangeArrowheads="1"/>
        </xdr:cNvSpPr>
      </xdr:nvSpPr>
      <xdr:spPr bwMode="auto">
        <a:xfrm>
          <a:off x="22679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38</xdr:col>
      <xdr:colOff>0</xdr:colOff>
      <xdr:row>2</xdr:row>
      <xdr:rowOff>0</xdr:rowOff>
    </xdr:from>
    <xdr:to>
      <xdr:col>38</xdr:col>
      <xdr:colOff>104775</xdr:colOff>
      <xdr:row>2</xdr:row>
      <xdr:rowOff>104775</xdr:rowOff>
    </xdr:to>
    <xdr:sp macro="" textlink="">
      <xdr:nvSpPr>
        <xdr:cNvPr id="34" name="AutoShape 33" descr="i ne">
          <a:extLst>
            <a:ext uri="{FF2B5EF4-FFF2-40B4-BE49-F238E27FC236}">
              <a16:creationId xmlns:a16="http://schemas.microsoft.com/office/drawing/2014/main" id="{0926D8BF-AD40-49A1-8BBE-F88CE35799A7}"/>
            </a:ext>
          </a:extLst>
        </xdr:cNvPr>
        <xdr:cNvSpPr>
          <a:spLocks noChangeAspect="1" noChangeArrowheads="1"/>
        </xdr:cNvSpPr>
      </xdr:nvSpPr>
      <xdr:spPr bwMode="auto">
        <a:xfrm>
          <a:off x="29537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38</xdr:col>
      <xdr:colOff>0</xdr:colOff>
      <xdr:row>2</xdr:row>
      <xdr:rowOff>0</xdr:rowOff>
    </xdr:from>
    <xdr:to>
      <xdr:col>38</xdr:col>
      <xdr:colOff>104775</xdr:colOff>
      <xdr:row>2</xdr:row>
      <xdr:rowOff>104775</xdr:rowOff>
    </xdr:to>
    <xdr:sp macro="" textlink="">
      <xdr:nvSpPr>
        <xdr:cNvPr id="35" name="AutoShape 34" descr="ny">
          <a:extLst>
            <a:ext uri="{FF2B5EF4-FFF2-40B4-BE49-F238E27FC236}">
              <a16:creationId xmlns:a16="http://schemas.microsoft.com/office/drawing/2014/main" id="{70BE38B4-75B7-4F5A-BFB1-299EB1F8FCE0}"/>
            </a:ext>
          </a:extLst>
        </xdr:cNvPr>
        <xdr:cNvSpPr>
          <a:spLocks noChangeAspect="1" noChangeArrowheads="1"/>
        </xdr:cNvSpPr>
      </xdr:nvSpPr>
      <xdr:spPr bwMode="auto">
        <a:xfrm>
          <a:off x="29537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38</xdr:col>
      <xdr:colOff>0</xdr:colOff>
      <xdr:row>2</xdr:row>
      <xdr:rowOff>0</xdr:rowOff>
    </xdr:from>
    <xdr:to>
      <xdr:col>38</xdr:col>
      <xdr:colOff>104775</xdr:colOff>
      <xdr:row>2</xdr:row>
      <xdr:rowOff>104775</xdr:rowOff>
    </xdr:to>
    <xdr:sp macro="" textlink="">
      <xdr:nvSpPr>
        <xdr:cNvPr id="36" name="AutoShape 35" descr="i ny">
          <a:extLst>
            <a:ext uri="{FF2B5EF4-FFF2-40B4-BE49-F238E27FC236}">
              <a16:creationId xmlns:a16="http://schemas.microsoft.com/office/drawing/2014/main" id="{EF8089CB-4D46-4B16-A5FE-19B7C27F1175}"/>
            </a:ext>
          </a:extLst>
        </xdr:cNvPr>
        <xdr:cNvSpPr>
          <a:spLocks noChangeAspect="1" noChangeArrowheads="1"/>
        </xdr:cNvSpPr>
      </xdr:nvSpPr>
      <xdr:spPr bwMode="auto">
        <a:xfrm>
          <a:off x="29537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38</xdr:col>
      <xdr:colOff>0</xdr:colOff>
      <xdr:row>2</xdr:row>
      <xdr:rowOff>0</xdr:rowOff>
    </xdr:from>
    <xdr:to>
      <xdr:col>38</xdr:col>
      <xdr:colOff>104775</xdr:colOff>
      <xdr:row>2</xdr:row>
      <xdr:rowOff>104775</xdr:rowOff>
    </xdr:to>
    <xdr:sp macro="" textlink="">
      <xdr:nvSpPr>
        <xdr:cNvPr id="37" name="AutoShape 36" descr="full">
          <a:extLst>
            <a:ext uri="{FF2B5EF4-FFF2-40B4-BE49-F238E27FC236}">
              <a16:creationId xmlns:a16="http://schemas.microsoft.com/office/drawing/2014/main" id="{E03D7334-3447-49B1-BF1A-872DD3BB5840}"/>
            </a:ext>
          </a:extLst>
        </xdr:cNvPr>
        <xdr:cNvSpPr>
          <a:spLocks noChangeAspect="1" noChangeArrowheads="1"/>
        </xdr:cNvSpPr>
      </xdr:nvSpPr>
      <xdr:spPr bwMode="auto">
        <a:xfrm>
          <a:off x="29537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38</xdr:col>
      <xdr:colOff>0</xdr:colOff>
      <xdr:row>2</xdr:row>
      <xdr:rowOff>0</xdr:rowOff>
    </xdr:from>
    <xdr:to>
      <xdr:col>38</xdr:col>
      <xdr:colOff>104775</xdr:colOff>
      <xdr:row>2</xdr:row>
      <xdr:rowOff>104775</xdr:rowOff>
    </xdr:to>
    <xdr:sp macro="" textlink="">
      <xdr:nvSpPr>
        <xdr:cNvPr id="38" name="AutoShape 37" descr="i ne">
          <a:extLst>
            <a:ext uri="{FF2B5EF4-FFF2-40B4-BE49-F238E27FC236}">
              <a16:creationId xmlns:a16="http://schemas.microsoft.com/office/drawing/2014/main" id="{70E2AC9C-D7FB-413E-B2AE-F2EED70A46FC}"/>
            </a:ext>
          </a:extLst>
        </xdr:cNvPr>
        <xdr:cNvSpPr>
          <a:spLocks noChangeAspect="1" noChangeArrowheads="1"/>
        </xdr:cNvSpPr>
      </xdr:nvSpPr>
      <xdr:spPr bwMode="auto">
        <a:xfrm>
          <a:off x="29537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2</xdr:row>
      <xdr:rowOff>0</xdr:rowOff>
    </xdr:from>
    <xdr:to>
      <xdr:col>20</xdr:col>
      <xdr:colOff>104775</xdr:colOff>
      <xdr:row>2</xdr:row>
      <xdr:rowOff>104775</xdr:rowOff>
    </xdr:to>
    <xdr:sp macro="" textlink="">
      <xdr:nvSpPr>
        <xdr:cNvPr id="39" name="AutoShape 38" descr="ny">
          <a:extLst>
            <a:ext uri="{FF2B5EF4-FFF2-40B4-BE49-F238E27FC236}">
              <a16:creationId xmlns:a16="http://schemas.microsoft.com/office/drawing/2014/main" id="{CDDB7AEA-50AC-4FBA-A8CE-1035F295FA40}"/>
            </a:ext>
          </a:extLst>
        </xdr:cNvPr>
        <xdr:cNvSpPr>
          <a:spLocks noChangeAspect="1" noChangeArrowheads="1"/>
        </xdr:cNvSpPr>
      </xdr:nvSpPr>
      <xdr:spPr bwMode="auto">
        <a:xfrm>
          <a:off x="15821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2</xdr:row>
      <xdr:rowOff>0</xdr:rowOff>
    </xdr:from>
    <xdr:to>
      <xdr:col>20</xdr:col>
      <xdr:colOff>104775</xdr:colOff>
      <xdr:row>2</xdr:row>
      <xdr:rowOff>104775</xdr:rowOff>
    </xdr:to>
    <xdr:sp macro="" textlink="">
      <xdr:nvSpPr>
        <xdr:cNvPr id="40" name="AutoShape 39" descr="i ny">
          <a:extLst>
            <a:ext uri="{FF2B5EF4-FFF2-40B4-BE49-F238E27FC236}">
              <a16:creationId xmlns:a16="http://schemas.microsoft.com/office/drawing/2014/main" id="{0B7E3847-925E-48A9-BA33-CBD46323BD72}"/>
            </a:ext>
          </a:extLst>
        </xdr:cNvPr>
        <xdr:cNvSpPr>
          <a:spLocks noChangeAspect="1" noChangeArrowheads="1"/>
        </xdr:cNvSpPr>
      </xdr:nvSpPr>
      <xdr:spPr bwMode="auto">
        <a:xfrm>
          <a:off x="15821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2</xdr:row>
      <xdr:rowOff>0</xdr:rowOff>
    </xdr:from>
    <xdr:to>
      <xdr:col>20</xdr:col>
      <xdr:colOff>104775</xdr:colOff>
      <xdr:row>2</xdr:row>
      <xdr:rowOff>104775</xdr:rowOff>
    </xdr:to>
    <xdr:sp macro="" textlink="">
      <xdr:nvSpPr>
        <xdr:cNvPr id="41" name="AutoShape 40" descr="full">
          <a:extLst>
            <a:ext uri="{FF2B5EF4-FFF2-40B4-BE49-F238E27FC236}">
              <a16:creationId xmlns:a16="http://schemas.microsoft.com/office/drawing/2014/main" id="{6F475E22-0BFB-4B07-B564-E32E85708F03}"/>
            </a:ext>
          </a:extLst>
        </xdr:cNvPr>
        <xdr:cNvSpPr>
          <a:spLocks noChangeAspect="1" noChangeArrowheads="1"/>
        </xdr:cNvSpPr>
      </xdr:nvSpPr>
      <xdr:spPr bwMode="auto">
        <a:xfrm>
          <a:off x="15821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2</xdr:row>
      <xdr:rowOff>0</xdr:rowOff>
    </xdr:from>
    <xdr:to>
      <xdr:col>20</xdr:col>
      <xdr:colOff>104775</xdr:colOff>
      <xdr:row>2</xdr:row>
      <xdr:rowOff>104775</xdr:rowOff>
    </xdr:to>
    <xdr:sp macro="" textlink="">
      <xdr:nvSpPr>
        <xdr:cNvPr id="42" name="AutoShape 41" descr="i ne">
          <a:extLst>
            <a:ext uri="{FF2B5EF4-FFF2-40B4-BE49-F238E27FC236}">
              <a16:creationId xmlns:a16="http://schemas.microsoft.com/office/drawing/2014/main" id="{BEDEF768-F66F-4E35-A9CE-0367A9512C83}"/>
            </a:ext>
          </a:extLst>
        </xdr:cNvPr>
        <xdr:cNvSpPr>
          <a:spLocks noChangeAspect="1" noChangeArrowheads="1"/>
        </xdr:cNvSpPr>
      </xdr:nvSpPr>
      <xdr:spPr bwMode="auto">
        <a:xfrm>
          <a:off x="15821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104775</xdr:rowOff>
    </xdr:to>
    <xdr:sp macro="" textlink="">
      <xdr:nvSpPr>
        <xdr:cNvPr id="43" name="AutoShape 42" descr="ny">
          <a:extLst>
            <a:ext uri="{FF2B5EF4-FFF2-40B4-BE49-F238E27FC236}">
              <a16:creationId xmlns:a16="http://schemas.microsoft.com/office/drawing/2014/main" id="{4DE8483E-E7D5-41D6-A26F-5392DD20BF50}"/>
            </a:ext>
          </a:extLst>
        </xdr:cNvPr>
        <xdr:cNvSpPr>
          <a:spLocks noChangeAspect="1" noChangeArrowheads="1"/>
        </xdr:cNvSpPr>
      </xdr:nvSpPr>
      <xdr:spPr bwMode="auto">
        <a:xfrm>
          <a:off x="22679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104775</xdr:rowOff>
    </xdr:to>
    <xdr:sp macro="" textlink="">
      <xdr:nvSpPr>
        <xdr:cNvPr id="44" name="AutoShape 43" descr="i ny">
          <a:extLst>
            <a:ext uri="{FF2B5EF4-FFF2-40B4-BE49-F238E27FC236}">
              <a16:creationId xmlns:a16="http://schemas.microsoft.com/office/drawing/2014/main" id="{8ECB1328-E91F-41B6-ABB1-593912047A3E}"/>
            </a:ext>
          </a:extLst>
        </xdr:cNvPr>
        <xdr:cNvSpPr>
          <a:spLocks noChangeAspect="1" noChangeArrowheads="1"/>
        </xdr:cNvSpPr>
      </xdr:nvSpPr>
      <xdr:spPr bwMode="auto">
        <a:xfrm>
          <a:off x="22679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104775</xdr:rowOff>
    </xdr:to>
    <xdr:sp macro="" textlink="">
      <xdr:nvSpPr>
        <xdr:cNvPr id="45" name="AutoShape 44" descr="full">
          <a:extLst>
            <a:ext uri="{FF2B5EF4-FFF2-40B4-BE49-F238E27FC236}">
              <a16:creationId xmlns:a16="http://schemas.microsoft.com/office/drawing/2014/main" id="{40925DA1-53C2-4AE0-AD1D-374679B25F5E}"/>
            </a:ext>
          </a:extLst>
        </xdr:cNvPr>
        <xdr:cNvSpPr>
          <a:spLocks noChangeAspect="1" noChangeArrowheads="1"/>
        </xdr:cNvSpPr>
      </xdr:nvSpPr>
      <xdr:spPr bwMode="auto">
        <a:xfrm>
          <a:off x="22679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104775</xdr:colOff>
      <xdr:row>2</xdr:row>
      <xdr:rowOff>104775</xdr:rowOff>
    </xdr:to>
    <xdr:sp macro="" textlink="">
      <xdr:nvSpPr>
        <xdr:cNvPr id="46" name="AutoShape 45" descr="i ne">
          <a:extLst>
            <a:ext uri="{FF2B5EF4-FFF2-40B4-BE49-F238E27FC236}">
              <a16:creationId xmlns:a16="http://schemas.microsoft.com/office/drawing/2014/main" id="{DA407EB4-3B70-44BF-A1D1-F9C61B4B5D8D}"/>
            </a:ext>
          </a:extLst>
        </xdr:cNvPr>
        <xdr:cNvSpPr>
          <a:spLocks noChangeAspect="1" noChangeArrowheads="1"/>
        </xdr:cNvSpPr>
      </xdr:nvSpPr>
      <xdr:spPr bwMode="auto">
        <a:xfrm>
          <a:off x="22679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38</xdr:col>
      <xdr:colOff>0</xdr:colOff>
      <xdr:row>2</xdr:row>
      <xdr:rowOff>0</xdr:rowOff>
    </xdr:from>
    <xdr:to>
      <xdr:col>38</xdr:col>
      <xdr:colOff>104775</xdr:colOff>
      <xdr:row>2</xdr:row>
      <xdr:rowOff>104775</xdr:rowOff>
    </xdr:to>
    <xdr:sp macro="" textlink="">
      <xdr:nvSpPr>
        <xdr:cNvPr id="47" name="AutoShape 46" descr="ny">
          <a:extLst>
            <a:ext uri="{FF2B5EF4-FFF2-40B4-BE49-F238E27FC236}">
              <a16:creationId xmlns:a16="http://schemas.microsoft.com/office/drawing/2014/main" id="{3DB7A62F-34DB-414B-A0F4-8BDC66D57443}"/>
            </a:ext>
          </a:extLst>
        </xdr:cNvPr>
        <xdr:cNvSpPr>
          <a:spLocks noChangeAspect="1" noChangeArrowheads="1"/>
        </xdr:cNvSpPr>
      </xdr:nvSpPr>
      <xdr:spPr bwMode="auto">
        <a:xfrm>
          <a:off x="29537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38</xdr:col>
      <xdr:colOff>0</xdr:colOff>
      <xdr:row>2</xdr:row>
      <xdr:rowOff>0</xdr:rowOff>
    </xdr:from>
    <xdr:to>
      <xdr:col>38</xdr:col>
      <xdr:colOff>104775</xdr:colOff>
      <xdr:row>2</xdr:row>
      <xdr:rowOff>104775</xdr:rowOff>
    </xdr:to>
    <xdr:sp macro="" textlink="">
      <xdr:nvSpPr>
        <xdr:cNvPr id="48" name="AutoShape 47" descr="i ny">
          <a:extLst>
            <a:ext uri="{FF2B5EF4-FFF2-40B4-BE49-F238E27FC236}">
              <a16:creationId xmlns:a16="http://schemas.microsoft.com/office/drawing/2014/main" id="{218B84A2-FB2F-4DD3-83D2-73109CE741A5}"/>
            </a:ext>
          </a:extLst>
        </xdr:cNvPr>
        <xdr:cNvSpPr>
          <a:spLocks noChangeAspect="1" noChangeArrowheads="1"/>
        </xdr:cNvSpPr>
      </xdr:nvSpPr>
      <xdr:spPr bwMode="auto">
        <a:xfrm>
          <a:off x="29537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38</xdr:col>
      <xdr:colOff>0</xdr:colOff>
      <xdr:row>2</xdr:row>
      <xdr:rowOff>0</xdr:rowOff>
    </xdr:from>
    <xdr:to>
      <xdr:col>38</xdr:col>
      <xdr:colOff>104775</xdr:colOff>
      <xdr:row>2</xdr:row>
      <xdr:rowOff>104775</xdr:rowOff>
    </xdr:to>
    <xdr:sp macro="" textlink="">
      <xdr:nvSpPr>
        <xdr:cNvPr id="49" name="AutoShape 48" descr="full">
          <a:extLst>
            <a:ext uri="{FF2B5EF4-FFF2-40B4-BE49-F238E27FC236}">
              <a16:creationId xmlns:a16="http://schemas.microsoft.com/office/drawing/2014/main" id="{C046AD6D-F273-48DA-A2B9-3377340F3E4E}"/>
            </a:ext>
          </a:extLst>
        </xdr:cNvPr>
        <xdr:cNvSpPr>
          <a:spLocks noChangeAspect="1" noChangeArrowheads="1"/>
        </xdr:cNvSpPr>
      </xdr:nvSpPr>
      <xdr:spPr bwMode="auto">
        <a:xfrm>
          <a:off x="29537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38</xdr:col>
      <xdr:colOff>0</xdr:colOff>
      <xdr:row>2</xdr:row>
      <xdr:rowOff>0</xdr:rowOff>
    </xdr:from>
    <xdr:to>
      <xdr:col>38</xdr:col>
      <xdr:colOff>104775</xdr:colOff>
      <xdr:row>2</xdr:row>
      <xdr:rowOff>104775</xdr:rowOff>
    </xdr:to>
    <xdr:sp macro="" textlink="">
      <xdr:nvSpPr>
        <xdr:cNvPr id="50" name="AutoShape 49" descr="i ne">
          <a:extLst>
            <a:ext uri="{FF2B5EF4-FFF2-40B4-BE49-F238E27FC236}">
              <a16:creationId xmlns:a16="http://schemas.microsoft.com/office/drawing/2014/main" id="{EE8AD0B3-AFAE-41A7-B5ED-9EC188BD8A16}"/>
            </a:ext>
          </a:extLst>
        </xdr:cNvPr>
        <xdr:cNvSpPr>
          <a:spLocks noChangeAspect="1" noChangeArrowheads="1"/>
        </xdr:cNvSpPr>
      </xdr:nvSpPr>
      <xdr:spPr bwMode="auto">
        <a:xfrm>
          <a:off x="29537025" y="323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304800</xdr:colOff>
      <xdr:row>2</xdr:row>
      <xdr:rowOff>142875</xdr:rowOff>
    </xdr:to>
    <xdr:sp macro="" textlink="">
      <xdr:nvSpPr>
        <xdr:cNvPr id="51" name="AutoShape 103">
          <a:extLst>
            <a:ext uri="{FF2B5EF4-FFF2-40B4-BE49-F238E27FC236}">
              <a16:creationId xmlns:a16="http://schemas.microsoft.com/office/drawing/2014/main" id="{F309AADD-8B45-45F7-9FFF-121287545DF0}"/>
            </a:ext>
          </a:extLst>
        </xdr:cNvPr>
        <xdr:cNvSpPr>
          <a:spLocks noChangeAspect="1" noChangeArrowheads="1"/>
        </xdr:cNvSpPr>
      </xdr:nvSpPr>
      <xdr:spPr bwMode="auto">
        <a:xfrm>
          <a:off x="15821025" y="16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38100</xdr:colOff>
      <xdr:row>1</xdr:row>
      <xdr:rowOff>0</xdr:rowOff>
    </xdr:from>
    <xdr:to>
      <xdr:col>21</xdr:col>
      <xdr:colOff>305688</xdr:colOff>
      <xdr:row>58</xdr:row>
      <xdr:rowOff>134662</xdr:rowOff>
    </xdr:to>
    <xdr:pic>
      <xdr:nvPicPr>
        <xdr:cNvPr id="52" name="Bilde 51">
          <a:extLst>
            <a:ext uri="{FF2B5EF4-FFF2-40B4-BE49-F238E27FC236}">
              <a16:creationId xmlns:a16="http://schemas.microsoft.com/office/drawing/2014/main" id="{40DA1AE4-8493-462D-AD07-A81094ED1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5125" y="161925"/>
          <a:ext cx="6363588" cy="94024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2049" name="AutoShape 1" descr="i ne">
          <a:extLst>
            <a:ext uri="{FF2B5EF4-FFF2-40B4-BE49-F238E27FC236}">
              <a16:creationId xmlns:a16="http://schemas.microsoft.com/office/drawing/2014/main" id="{8244001A-9031-1C69-531F-09B77CE5B22F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4514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2050" name="AutoShape 2" descr="ny">
          <a:extLst>
            <a:ext uri="{FF2B5EF4-FFF2-40B4-BE49-F238E27FC236}">
              <a16:creationId xmlns:a16="http://schemas.microsoft.com/office/drawing/2014/main" id="{A73CFEAF-C1C6-9496-012E-81CF9B75154B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46672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2051" name="AutoShape 3" descr="i ny">
          <a:extLst>
            <a:ext uri="{FF2B5EF4-FFF2-40B4-BE49-F238E27FC236}">
              <a16:creationId xmlns:a16="http://schemas.microsoft.com/office/drawing/2014/main" id="{D6B37B36-0964-A1F0-48C5-729F9A418B7A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48196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2052" name="AutoShape 4" descr="full">
          <a:extLst>
            <a:ext uri="{FF2B5EF4-FFF2-40B4-BE49-F238E27FC236}">
              <a16:creationId xmlns:a16="http://schemas.microsoft.com/office/drawing/2014/main" id="{146AE905-C386-57E2-109A-62386C7E9D17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4972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2053" name="AutoShape 5" descr="i ne">
          <a:extLst>
            <a:ext uri="{FF2B5EF4-FFF2-40B4-BE49-F238E27FC236}">
              <a16:creationId xmlns:a16="http://schemas.microsoft.com/office/drawing/2014/main" id="{BAD31C64-8850-BF77-91EC-90FAFDA51F40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4514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2054" name="AutoShape 6" descr="ny">
          <a:extLst>
            <a:ext uri="{FF2B5EF4-FFF2-40B4-BE49-F238E27FC236}">
              <a16:creationId xmlns:a16="http://schemas.microsoft.com/office/drawing/2014/main" id="{D78A238F-E4BB-3FB2-0493-78969CE6ABAF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46672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2055" name="AutoShape 7" descr="i ny">
          <a:extLst>
            <a:ext uri="{FF2B5EF4-FFF2-40B4-BE49-F238E27FC236}">
              <a16:creationId xmlns:a16="http://schemas.microsoft.com/office/drawing/2014/main" id="{AE9FF264-3D1A-EB02-F27A-FD9BBAEF8065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48196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2056" name="AutoShape 8" descr="full">
          <a:extLst>
            <a:ext uri="{FF2B5EF4-FFF2-40B4-BE49-F238E27FC236}">
              <a16:creationId xmlns:a16="http://schemas.microsoft.com/office/drawing/2014/main" id="{7F316E2B-D63A-B092-EAB4-8C8182C14565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4972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2057" name="AutoShape 9" descr="i ne">
          <a:extLst>
            <a:ext uri="{FF2B5EF4-FFF2-40B4-BE49-F238E27FC236}">
              <a16:creationId xmlns:a16="http://schemas.microsoft.com/office/drawing/2014/main" id="{E95A2537-F365-49AE-5842-FC39D410890D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4514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2058" name="AutoShape 10" descr="ny">
          <a:extLst>
            <a:ext uri="{FF2B5EF4-FFF2-40B4-BE49-F238E27FC236}">
              <a16:creationId xmlns:a16="http://schemas.microsoft.com/office/drawing/2014/main" id="{6C84034C-6D4D-5D15-980B-F51E5D224B51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46672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2059" name="AutoShape 11" descr="i ny">
          <a:extLst>
            <a:ext uri="{FF2B5EF4-FFF2-40B4-BE49-F238E27FC236}">
              <a16:creationId xmlns:a16="http://schemas.microsoft.com/office/drawing/2014/main" id="{59E69AC1-6B3C-A907-F7A6-B21999E1ACD4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48196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2060" name="AutoShape 12" descr="full">
          <a:extLst>
            <a:ext uri="{FF2B5EF4-FFF2-40B4-BE49-F238E27FC236}">
              <a16:creationId xmlns:a16="http://schemas.microsoft.com/office/drawing/2014/main" id="{1C9B84D3-DCDC-C978-235D-00E0EDC0DC52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4972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2061" name="AutoShape 13" descr="i ne">
          <a:extLst>
            <a:ext uri="{FF2B5EF4-FFF2-40B4-BE49-F238E27FC236}">
              <a16:creationId xmlns:a16="http://schemas.microsoft.com/office/drawing/2014/main" id="{80599393-FB4A-A33D-5969-66C512DE9E42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66579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2062" name="AutoShape 14" descr="ny">
          <a:extLst>
            <a:ext uri="{FF2B5EF4-FFF2-40B4-BE49-F238E27FC236}">
              <a16:creationId xmlns:a16="http://schemas.microsoft.com/office/drawing/2014/main" id="{1E5E813C-744F-CA6F-590D-8A8862136A8D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68103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2063" name="AutoShape 15" descr="i ny">
          <a:extLst>
            <a:ext uri="{FF2B5EF4-FFF2-40B4-BE49-F238E27FC236}">
              <a16:creationId xmlns:a16="http://schemas.microsoft.com/office/drawing/2014/main" id="{D7230069-E0A1-46DD-D74E-AEE243F15F15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6962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2064" name="AutoShape 16" descr="full">
          <a:extLst>
            <a:ext uri="{FF2B5EF4-FFF2-40B4-BE49-F238E27FC236}">
              <a16:creationId xmlns:a16="http://schemas.microsoft.com/office/drawing/2014/main" id="{BC936186-CC1F-176C-965E-46E3F360BEC8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71151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2065" name="AutoShape 17" descr="i ne">
          <a:extLst>
            <a:ext uri="{FF2B5EF4-FFF2-40B4-BE49-F238E27FC236}">
              <a16:creationId xmlns:a16="http://schemas.microsoft.com/office/drawing/2014/main" id="{6AD6C4E0-1A09-B62F-0A15-1E8EA52FD1B5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66579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2066" name="AutoShape 18" descr="ny">
          <a:extLst>
            <a:ext uri="{FF2B5EF4-FFF2-40B4-BE49-F238E27FC236}">
              <a16:creationId xmlns:a16="http://schemas.microsoft.com/office/drawing/2014/main" id="{C9AD1B48-AB98-D7FD-3E53-40342E8A6B17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68103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2067" name="AutoShape 19" descr="i ny">
          <a:extLst>
            <a:ext uri="{FF2B5EF4-FFF2-40B4-BE49-F238E27FC236}">
              <a16:creationId xmlns:a16="http://schemas.microsoft.com/office/drawing/2014/main" id="{111C1C89-EF92-9E29-207A-27FCEFFCE477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6962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2068" name="AutoShape 20" descr="full">
          <a:extLst>
            <a:ext uri="{FF2B5EF4-FFF2-40B4-BE49-F238E27FC236}">
              <a16:creationId xmlns:a16="http://schemas.microsoft.com/office/drawing/2014/main" id="{65948AFF-2687-BB00-D226-225DA7293CC3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71151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2069" name="AutoShape 21" descr="i ne">
          <a:extLst>
            <a:ext uri="{FF2B5EF4-FFF2-40B4-BE49-F238E27FC236}">
              <a16:creationId xmlns:a16="http://schemas.microsoft.com/office/drawing/2014/main" id="{B2DB482B-9632-B99C-3DE2-CE3DBF67BE6C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66579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2070" name="AutoShape 22" descr="ny">
          <a:extLst>
            <a:ext uri="{FF2B5EF4-FFF2-40B4-BE49-F238E27FC236}">
              <a16:creationId xmlns:a16="http://schemas.microsoft.com/office/drawing/2014/main" id="{E202C5B3-A061-51CE-2A55-13353FCC9069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68103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2071" name="AutoShape 23" descr="i ny">
          <a:extLst>
            <a:ext uri="{FF2B5EF4-FFF2-40B4-BE49-F238E27FC236}">
              <a16:creationId xmlns:a16="http://schemas.microsoft.com/office/drawing/2014/main" id="{36B722C3-D641-410D-C02F-5E34CD45743F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6962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2072" name="AutoShape 24" descr="full">
          <a:extLst>
            <a:ext uri="{FF2B5EF4-FFF2-40B4-BE49-F238E27FC236}">
              <a16:creationId xmlns:a16="http://schemas.microsoft.com/office/drawing/2014/main" id="{2497DC2C-C3E8-CC1D-51CC-F3453BD6F17A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71151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2073" name="AutoShape 25" descr="i ne">
          <a:extLst>
            <a:ext uri="{FF2B5EF4-FFF2-40B4-BE49-F238E27FC236}">
              <a16:creationId xmlns:a16="http://schemas.microsoft.com/office/drawing/2014/main" id="{71161393-E59E-2694-1FFD-BA8CEB755433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98393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2074" name="AutoShape 26" descr="ny">
          <a:extLst>
            <a:ext uri="{FF2B5EF4-FFF2-40B4-BE49-F238E27FC236}">
              <a16:creationId xmlns:a16="http://schemas.microsoft.com/office/drawing/2014/main" id="{0178A5E4-84C2-CD66-EC55-C2C71C7C38B0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102012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2075" name="AutoShape 27" descr="i ny">
          <a:extLst>
            <a:ext uri="{FF2B5EF4-FFF2-40B4-BE49-F238E27FC236}">
              <a16:creationId xmlns:a16="http://schemas.microsoft.com/office/drawing/2014/main" id="{5B48FF41-ACC2-E96D-98FC-65F767C6E4C5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103536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2076" name="AutoShape 28" descr="full">
          <a:extLst>
            <a:ext uri="{FF2B5EF4-FFF2-40B4-BE49-F238E27FC236}">
              <a16:creationId xmlns:a16="http://schemas.microsoft.com/office/drawing/2014/main" id="{982664B7-8130-B3C1-4587-E5C38DD6F5D7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105060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2077" name="AutoShape 29" descr="i ne">
          <a:extLst>
            <a:ext uri="{FF2B5EF4-FFF2-40B4-BE49-F238E27FC236}">
              <a16:creationId xmlns:a16="http://schemas.microsoft.com/office/drawing/2014/main" id="{A1F6AB72-3B93-C207-4834-94A98B0FA4EA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98393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2078" name="AutoShape 30" descr="ny">
          <a:extLst>
            <a:ext uri="{FF2B5EF4-FFF2-40B4-BE49-F238E27FC236}">
              <a16:creationId xmlns:a16="http://schemas.microsoft.com/office/drawing/2014/main" id="{5810A8FA-A841-E7E9-D2DA-DD1C459F49BB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102012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2079" name="AutoShape 31" descr="i ny">
          <a:extLst>
            <a:ext uri="{FF2B5EF4-FFF2-40B4-BE49-F238E27FC236}">
              <a16:creationId xmlns:a16="http://schemas.microsoft.com/office/drawing/2014/main" id="{6642A184-1037-E3A8-6DBC-B0664847395A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103536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2080" name="AutoShape 32" descr="full">
          <a:extLst>
            <a:ext uri="{FF2B5EF4-FFF2-40B4-BE49-F238E27FC236}">
              <a16:creationId xmlns:a16="http://schemas.microsoft.com/office/drawing/2014/main" id="{0D2E31D6-3B78-FAA0-6504-9D41D78EBF01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105060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2081" name="AutoShape 33" descr="i ne">
          <a:extLst>
            <a:ext uri="{FF2B5EF4-FFF2-40B4-BE49-F238E27FC236}">
              <a16:creationId xmlns:a16="http://schemas.microsoft.com/office/drawing/2014/main" id="{A0796F36-2555-6564-D3EC-75DC9290D168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98393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2082" name="AutoShape 34" descr="ny">
          <a:extLst>
            <a:ext uri="{FF2B5EF4-FFF2-40B4-BE49-F238E27FC236}">
              <a16:creationId xmlns:a16="http://schemas.microsoft.com/office/drawing/2014/main" id="{0214B048-210F-F477-90E0-443542B836D8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102012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2083" name="AutoShape 35" descr="i ny">
          <a:extLst>
            <a:ext uri="{FF2B5EF4-FFF2-40B4-BE49-F238E27FC236}">
              <a16:creationId xmlns:a16="http://schemas.microsoft.com/office/drawing/2014/main" id="{A6441620-6858-589B-C235-98F1E2DA375F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103536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2084" name="AutoShape 36" descr="full">
          <a:extLst>
            <a:ext uri="{FF2B5EF4-FFF2-40B4-BE49-F238E27FC236}">
              <a16:creationId xmlns:a16="http://schemas.microsoft.com/office/drawing/2014/main" id="{124DE637-CD82-C2A2-BCCD-606BFFDF8F3E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105060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2085" name="AutoShape 37" descr="i ne">
          <a:extLst>
            <a:ext uri="{FF2B5EF4-FFF2-40B4-BE49-F238E27FC236}">
              <a16:creationId xmlns:a16="http://schemas.microsoft.com/office/drawing/2014/main" id="{87E7AD27-6B5D-A46F-44AC-EC80AE04E446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106584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2086" name="AutoShape 38" descr="ny">
          <a:extLst>
            <a:ext uri="{FF2B5EF4-FFF2-40B4-BE49-F238E27FC236}">
              <a16:creationId xmlns:a16="http://schemas.microsoft.com/office/drawing/2014/main" id="{11584CE9-0154-43C9-AE2B-B41CA4301955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123444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2087" name="AutoShape 39" descr="i ny">
          <a:extLst>
            <a:ext uri="{FF2B5EF4-FFF2-40B4-BE49-F238E27FC236}">
              <a16:creationId xmlns:a16="http://schemas.microsoft.com/office/drawing/2014/main" id="{5D67B561-58B0-0CC5-B341-50BABED28A31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124968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2088" name="AutoShape 40" descr="full">
          <a:extLst>
            <a:ext uri="{FF2B5EF4-FFF2-40B4-BE49-F238E27FC236}">
              <a16:creationId xmlns:a16="http://schemas.microsoft.com/office/drawing/2014/main" id="{D6A4A114-68B8-5532-9197-69B338C93F0D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126492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2089" name="AutoShape 41" descr="i ne">
          <a:extLst>
            <a:ext uri="{FF2B5EF4-FFF2-40B4-BE49-F238E27FC236}">
              <a16:creationId xmlns:a16="http://schemas.microsoft.com/office/drawing/2014/main" id="{E5D74BC4-AA30-4C30-5007-A453F2FB465D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128016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2090" name="AutoShape 42" descr="ny">
          <a:extLst>
            <a:ext uri="{FF2B5EF4-FFF2-40B4-BE49-F238E27FC236}">
              <a16:creationId xmlns:a16="http://schemas.microsoft.com/office/drawing/2014/main" id="{404F3DC0-82E7-22A4-70DA-AD0C30B103D2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123444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2091" name="AutoShape 43" descr="i ny">
          <a:extLst>
            <a:ext uri="{FF2B5EF4-FFF2-40B4-BE49-F238E27FC236}">
              <a16:creationId xmlns:a16="http://schemas.microsoft.com/office/drawing/2014/main" id="{87627016-9001-0C2A-5457-4E069042B077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124968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2092" name="AutoShape 44" descr="full">
          <a:extLst>
            <a:ext uri="{FF2B5EF4-FFF2-40B4-BE49-F238E27FC236}">
              <a16:creationId xmlns:a16="http://schemas.microsoft.com/office/drawing/2014/main" id="{FFDDD639-A553-9DAA-AB79-8EB1B8512954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126492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2093" name="AutoShape 45" descr="i ne">
          <a:extLst>
            <a:ext uri="{FF2B5EF4-FFF2-40B4-BE49-F238E27FC236}">
              <a16:creationId xmlns:a16="http://schemas.microsoft.com/office/drawing/2014/main" id="{BA3F7F1D-2F3D-E00B-4745-FB07D6E190C5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128016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2094" name="AutoShape 46" descr="ny">
          <a:extLst>
            <a:ext uri="{FF2B5EF4-FFF2-40B4-BE49-F238E27FC236}">
              <a16:creationId xmlns:a16="http://schemas.microsoft.com/office/drawing/2014/main" id="{73EFE2D6-AFFF-8D0D-A416-05129E3B6961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123444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2095" name="AutoShape 47" descr="i ny">
          <a:extLst>
            <a:ext uri="{FF2B5EF4-FFF2-40B4-BE49-F238E27FC236}">
              <a16:creationId xmlns:a16="http://schemas.microsoft.com/office/drawing/2014/main" id="{223185C9-A742-9389-2B13-DCD482A0DFDE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124968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2096" name="AutoShape 48" descr="full">
          <a:extLst>
            <a:ext uri="{FF2B5EF4-FFF2-40B4-BE49-F238E27FC236}">
              <a16:creationId xmlns:a16="http://schemas.microsoft.com/office/drawing/2014/main" id="{F77A9707-8E9B-B125-FC32-606DC1B002E5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126492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2097" name="AutoShape 49" descr="i ne">
          <a:extLst>
            <a:ext uri="{FF2B5EF4-FFF2-40B4-BE49-F238E27FC236}">
              <a16:creationId xmlns:a16="http://schemas.microsoft.com/office/drawing/2014/main" id="{F1794CEE-10AE-6683-90C2-419D5E408A27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128016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2" name="AutoShape 1" descr="i ne">
          <a:extLst>
            <a:ext uri="{FF2B5EF4-FFF2-40B4-BE49-F238E27FC236}">
              <a16:creationId xmlns:a16="http://schemas.microsoft.com/office/drawing/2014/main" id="{8CEBFCAF-0C26-4D6B-B875-CE3FB6B6B460}"/>
            </a:ext>
          </a:extLst>
        </xdr:cNvPr>
        <xdr:cNvSpPr>
          <a:spLocks noChangeAspect="1" noChangeArrowheads="1"/>
        </xdr:cNvSpPr>
      </xdr:nvSpPr>
      <xdr:spPr bwMode="auto">
        <a:xfrm>
          <a:off x="17973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3" name="AutoShape 2" descr="ny">
          <a:extLst>
            <a:ext uri="{FF2B5EF4-FFF2-40B4-BE49-F238E27FC236}">
              <a16:creationId xmlns:a16="http://schemas.microsoft.com/office/drawing/2014/main" id="{E58B7FD6-5021-4183-BAE7-9D9FD0F075AB}"/>
            </a:ext>
          </a:extLst>
        </xdr:cNvPr>
        <xdr:cNvSpPr>
          <a:spLocks noChangeAspect="1" noChangeArrowheads="1"/>
        </xdr:cNvSpPr>
      </xdr:nvSpPr>
      <xdr:spPr bwMode="auto">
        <a:xfrm>
          <a:off x="17973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4" name="AutoShape 3" descr="i ny">
          <a:extLst>
            <a:ext uri="{FF2B5EF4-FFF2-40B4-BE49-F238E27FC236}">
              <a16:creationId xmlns:a16="http://schemas.microsoft.com/office/drawing/2014/main" id="{8A61655B-FB42-4AD8-9622-31CFC313BB0D}"/>
            </a:ext>
          </a:extLst>
        </xdr:cNvPr>
        <xdr:cNvSpPr>
          <a:spLocks noChangeAspect="1" noChangeArrowheads="1"/>
        </xdr:cNvSpPr>
      </xdr:nvSpPr>
      <xdr:spPr bwMode="auto">
        <a:xfrm>
          <a:off x="17973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5" name="AutoShape 4" descr="full">
          <a:extLst>
            <a:ext uri="{FF2B5EF4-FFF2-40B4-BE49-F238E27FC236}">
              <a16:creationId xmlns:a16="http://schemas.microsoft.com/office/drawing/2014/main" id="{C519E151-642B-4E5C-BC2A-2722BB09E476}"/>
            </a:ext>
          </a:extLst>
        </xdr:cNvPr>
        <xdr:cNvSpPr>
          <a:spLocks noChangeAspect="1" noChangeArrowheads="1"/>
        </xdr:cNvSpPr>
      </xdr:nvSpPr>
      <xdr:spPr bwMode="auto">
        <a:xfrm>
          <a:off x="17973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6" name="AutoShape 5" descr="i ne">
          <a:extLst>
            <a:ext uri="{FF2B5EF4-FFF2-40B4-BE49-F238E27FC236}">
              <a16:creationId xmlns:a16="http://schemas.microsoft.com/office/drawing/2014/main" id="{39AE39C0-2700-4E95-89FF-BC7276F4E47B}"/>
            </a:ext>
          </a:extLst>
        </xdr:cNvPr>
        <xdr:cNvSpPr>
          <a:spLocks noChangeAspect="1" noChangeArrowheads="1"/>
        </xdr:cNvSpPr>
      </xdr:nvSpPr>
      <xdr:spPr bwMode="auto">
        <a:xfrm>
          <a:off x="24831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7" name="AutoShape 6" descr="ny">
          <a:extLst>
            <a:ext uri="{FF2B5EF4-FFF2-40B4-BE49-F238E27FC236}">
              <a16:creationId xmlns:a16="http://schemas.microsoft.com/office/drawing/2014/main" id="{540E9E3D-A184-4861-A5F3-4375EE06256D}"/>
            </a:ext>
          </a:extLst>
        </xdr:cNvPr>
        <xdr:cNvSpPr>
          <a:spLocks noChangeAspect="1" noChangeArrowheads="1"/>
        </xdr:cNvSpPr>
      </xdr:nvSpPr>
      <xdr:spPr bwMode="auto">
        <a:xfrm>
          <a:off x="24831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8" name="AutoShape 7" descr="i ny">
          <a:extLst>
            <a:ext uri="{FF2B5EF4-FFF2-40B4-BE49-F238E27FC236}">
              <a16:creationId xmlns:a16="http://schemas.microsoft.com/office/drawing/2014/main" id="{6F5965A2-DD17-47C2-8C2A-B9BBAC3A915C}"/>
            </a:ext>
          </a:extLst>
        </xdr:cNvPr>
        <xdr:cNvSpPr>
          <a:spLocks noChangeAspect="1" noChangeArrowheads="1"/>
        </xdr:cNvSpPr>
      </xdr:nvSpPr>
      <xdr:spPr bwMode="auto">
        <a:xfrm>
          <a:off x="24831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9" name="AutoShape 8" descr="full">
          <a:extLst>
            <a:ext uri="{FF2B5EF4-FFF2-40B4-BE49-F238E27FC236}">
              <a16:creationId xmlns:a16="http://schemas.microsoft.com/office/drawing/2014/main" id="{FA335CF2-6F9D-42E7-8323-92D9685E0C4E}"/>
            </a:ext>
          </a:extLst>
        </xdr:cNvPr>
        <xdr:cNvSpPr>
          <a:spLocks noChangeAspect="1" noChangeArrowheads="1"/>
        </xdr:cNvSpPr>
      </xdr:nvSpPr>
      <xdr:spPr bwMode="auto">
        <a:xfrm>
          <a:off x="24831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10" name="AutoShape 9" descr="i ne">
          <a:extLst>
            <a:ext uri="{FF2B5EF4-FFF2-40B4-BE49-F238E27FC236}">
              <a16:creationId xmlns:a16="http://schemas.microsoft.com/office/drawing/2014/main" id="{CFE9A993-1928-4B83-B61C-7E9514271507}"/>
            </a:ext>
          </a:extLst>
        </xdr:cNvPr>
        <xdr:cNvSpPr>
          <a:spLocks noChangeAspect="1" noChangeArrowheads="1"/>
        </xdr:cNvSpPr>
      </xdr:nvSpPr>
      <xdr:spPr bwMode="auto">
        <a:xfrm>
          <a:off x="31689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11" name="AutoShape 10" descr="ny">
          <a:extLst>
            <a:ext uri="{FF2B5EF4-FFF2-40B4-BE49-F238E27FC236}">
              <a16:creationId xmlns:a16="http://schemas.microsoft.com/office/drawing/2014/main" id="{C6B4C97E-0978-415F-A5B5-CF1E4E6AE096}"/>
            </a:ext>
          </a:extLst>
        </xdr:cNvPr>
        <xdr:cNvSpPr>
          <a:spLocks noChangeAspect="1" noChangeArrowheads="1"/>
        </xdr:cNvSpPr>
      </xdr:nvSpPr>
      <xdr:spPr bwMode="auto">
        <a:xfrm>
          <a:off x="31689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12" name="AutoShape 11" descr="i ny">
          <a:extLst>
            <a:ext uri="{FF2B5EF4-FFF2-40B4-BE49-F238E27FC236}">
              <a16:creationId xmlns:a16="http://schemas.microsoft.com/office/drawing/2014/main" id="{648AEA8F-EABF-4D78-841A-D8E8F086EF57}"/>
            </a:ext>
          </a:extLst>
        </xdr:cNvPr>
        <xdr:cNvSpPr>
          <a:spLocks noChangeAspect="1" noChangeArrowheads="1"/>
        </xdr:cNvSpPr>
      </xdr:nvSpPr>
      <xdr:spPr bwMode="auto">
        <a:xfrm>
          <a:off x="31689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13" name="AutoShape 12" descr="full">
          <a:extLst>
            <a:ext uri="{FF2B5EF4-FFF2-40B4-BE49-F238E27FC236}">
              <a16:creationId xmlns:a16="http://schemas.microsoft.com/office/drawing/2014/main" id="{C3D2EEBA-052D-4C08-A5C3-95E2A42C8FE7}"/>
            </a:ext>
          </a:extLst>
        </xdr:cNvPr>
        <xdr:cNvSpPr>
          <a:spLocks noChangeAspect="1" noChangeArrowheads="1"/>
        </xdr:cNvSpPr>
      </xdr:nvSpPr>
      <xdr:spPr bwMode="auto">
        <a:xfrm>
          <a:off x="31689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14" name="AutoShape 13" descr="i ne">
          <a:extLst>
            <a:ext uri="{FF2B5EF4-FFF2-40B4-BE49-F238E27FC236}">
              <a16:creationId xmlns:a16="http://schemas.microsoft.com/office/drawing/2014/main" id="{CC4AFC25-F423-4E16-A31E-00AE5C84D578}"/>
            </a:ext>
          </a:extLst>
        </xdr:cNvPr>
        <xdr:cNvSpPr>
          <a:spLocks noChangeAspect="1" noChangeArrowheads="1"/>
        </xdr:cNvSpPr>
      </xdr:nvSpPr>
      <xdr:spPr bwMode="auto">
        <a:xfrm>
          <a:off x="17973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15" name="AutoShape 14" descr="ny">
          <a:extLst>
            <a:ext uri="{FF2B5EF4-FFF2-40B4-BE49-F238E27FC236}">
              <a16:creationId xmlns:a16="http://schemas.microsoft.com/office/drawing/2014/main" id="{4AC0539B-F80D-47A7-AFBD-3858C1F431A8}"/>
            </a:ext>
          </a:extLst>
        </xdr:cNvPr>
        <xdr:cNvSpPr>
          <a:spLocks noChangeAspect="1" noChangeArrowheads="1"/>
        </xdr:cNvSpPr>
      </xdr:nvSpPr>
      <xdr:spPr bwMode="auto">
        <a:xfrm>
          <a:off x="17973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16" name="AutoShape 15" descr="i ny">
          <a:extLst>
            <a:ext uri="{FF2B5EF4-FFF2-40B4-BE49-F238E27FC236}">
              <a16:creationId xmlns:a16="http://schemas.microsoft.com/office/drawing/2014/main" id="{44F2A311-0F39-407A-8032-50F82F7FFD44}"/>
            </a:ext>
          </a:extLst>
        </xdr:cNvPr>
        <xdr:cNvSpPr>
          <a:spLocks noChangeAspect="1" noChangeArrowheads="1"/>
        </xdr:cNvSpPr>
      </xdr:nvSpPr>
      <xdr:spPr bwMode="auto">
        <a:xfrm>
          <a:off x="17973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17" name="AutoShape 16" descr="full">
          <a:extLst>
            <a:ext uri="{FF2B5EF4-FFF2-40B4-BE49-F238E27FC236}">
              <a16:creationId xmlns:a16="http://schemas.microsoft.com/office/drawing/2014/main" id="{09B1424F-4483-4CFF-A6B7-96D921A79A64}"/>
            </a:ext>
          </a:extLst>
        </xdr:cNvPr>
        <xdr:cNvSpPr>
          <a:spLocks noChangeAspect="1" noChangeArrowheads="1"/>
        </xdr:cNvSpPr>
      </xdr:nvSpPr>
      <xdr:spPr bwMode="auto">
        <a:xfrm>
          <a:off x="17973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18" name="AutoShape 17" descr="i ne">
          <a:extLst>
            <a:ext uri="{FF2B5EF4-FFF2-40B4-BE49-F238E27FC236}">
              <a16:creationId xmlns:a16="http://schemas.microsoft.com/office/drawing/2014/main" id="{12C1744C-8237-42E9-A58C-928889A903EB}"/>
            </a:ext>
          </a:extLst>
        </xdr:cNvPr>
        <xdr:cNvSpPr>
          <a:spLocks noChangeAspect="1" noChangeArrowheads="1"/>
        </xdr:cNvSpPr>
      </xdr:nvSpPr>
      <xdr:spPr bwMode="auto">
        <a:xfrm>
          <a:off x="24831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19" name="AutoShape 18" descr="ny">
          <a:extLst>
            <a:ext uri="{FF2B5EF4-FFF2-40B4-BE49-F238E27FC236}">
              <a16:creationId xmlns:a16="http://schemas.microsoft.com/office/drawing/2014/main" id="{8628E269-D119-4F16-B6FE-D6E8DD67772D}"/>
            </a:ext>
          </a:extLst>
        </xdr:cNvPr>
        <xdr:cNvSpPr>
          <a:spLocks noChangeAspect="1" noChangeArrowheads="1"/>
        </xdr:cNvSpPr>
      </xdr:nvSpPr>
      <xdr:spPr bwMode="auto">
        <a:xfrm>
          <a:off x="24831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20" name="AutoShape 19" descr="i ny">
          <a:extLst>
            <a:ext uri="{FF2B5EF4-FFF2-40B4-BE49-F238E27FC236}">
              <a16:creationId xmlns:a16="http://schemas.microsoft.com/office/drawing/2014/main" id="{1A8BA27A-0054-4912-B890-F9C0B2CF1DA3}"/>
            </a:ext>
          </a:extLst>
        </xdr:cNvPr>
        <xdr:cNvSpPr>
          <a:spLocks noChangeAspect="1" noChangeArrowheads="1"/>
        </xdr:cNvSpPr>
      </xdr:nvSpPr>
      <xdr:spPr bwMode="auto">
        <a:xfrm>
          <a:off x="24831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21" name="AutoShape 20" descr="full">
          <a:extLst>
            <a:ext uri="{FF2B5EF4-FFF2-40B4-BE49-F238E27FC236}">
              <a16:creationId xmlns:a16="http://schemas.microsoft.com/office/drawing/2014/main" id="{2A5CAC96-87C3-4ADD-B6A2-546F49792A97}"/>
            </a:ext>
          </a:extLst>
        </xdr:cNvPr>
        <xdr:cNvSpPr>
          <a:spLocks noChangeAspect="1" noChangeArrowheads="1"/>
        </xdr:cNvSpPr>
      </xdr:nvSpPr>
      <xdr:spPr bwMode="auto">
        <a:xfrm>
          <a:off x="24831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22" name="AutoShape 21" descr="i ne">
          <a:extLst>
            <a:ext uri="{FF2B5EF4-FFF2-40B4-BE49-F238E27FC236}">
              <a16:creationId xmlns:a16="http://schemas.microsoft.com/office/drawing/2014/main" id="{65D0AD8F-D984-49A5-8D20-6DED2171698C}"/>
            </a:ext>
          </a:extLst>
        </xdr:cNvPr>
        <xdr:cNvSpPr>
          <a:spLocks noChangeAspect="1" noChangeArrowheads="1"/>
        </xdr:cNvSpPr>
      </xdr:nvSpPr>
      <xdr:spPr bwMode="auto">
        <a:xfrm>
          <a:off x="31689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23" name="AutoShape 22" descr="ny">
          <a:extLst>
            <a:ext uri="{FF2B5EF4-FFF2-40B4-BE49-F238E27FC236}">
              <a16:creationId xmlns:a16="http://schemas.microsoft.com/office/drawing/2014/main" id="{D9B9CEC9-D09F-4072-85CF-510E5F7E2068}"/>
            </a:ext>
          </a:extLst>
        </xdr:cNvPr>
        <xdr:cNvSpPr>
          <a:spLocks noChangeAspect="1" noChangeArrowheads="1"/>
        </xdr:cNvSpPr>
      </xdr:nvSpPr>
      <xdr:spPr bwMode="auto">
        <a:xfrm>
          <a:off x="31689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24" name="AutoShape 23" descr="i ny">
          <a:extLst>
            <a:ext uri="{FF2B5EF4-FFF2-40B4-BE49-F238E27FC236}">
              <a16:creationId xmlns:a16="http://schemas.microsoft.com/office/drawing/2014/main" id="{7F1B4CF2-ED8E-449C-91CF-17CB3C9E2F2A}"/>
            </a:ext>
          </a:extLst>
        </xdr:cNvPr>
        <xdr:cNvSpPr>
          <a:spLocks noChangeAspect="1" noChangeArrowheads="1"/>
        </xdr:cNvSpPr>
      </xdr:nvSpPr>
      <xdr:spPr bwMode="auto">
        <a:xfrm>
          <a:off x="31689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25" name="AutoShape 24" descr="full">
          <a:extLst>
            <a:ext uri="{FF2B5EF4-FFF2-40B4-BE49-F238E27FC236}">
              <a16:creationId xmlns:a16="http://schemas.microsoft.com/office/drawing/2014/main" id="{48AB523F-090C-4B00-8090-C55F66F64A28}"/>
            </a:ext>
          </a:extLst>
        </xdr:cNvPr>
        <xdr:cNvSpPr>
          <a:spLocks noChangeAspect="1" noChangeArrowheads="1"/>
        </xdr:cNvSpPr>
      </xdr:nvSpPr>
      <xdr:spPr bwMode="auto">
        <a:xfrm>
          <a:off x="31689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26" name="AutoShape 25" descr="i ne">
          <a:extLst>
            <a:ext uri="{FF2B5EF4-FFF2-40B4-BE49-F238E27FC236}">
              <a16:creationId xmlns:a16="http://schemas.microsoft.com/office/drawing/2014/main" id="{C6156196-8C68-4A5D-8C57-87848FB4AA49}"/>
            </a:ext>
          </a:extLst>
        </xdr:cNvPr>
        <xdr:cNvSpPr>
          <a:spLocks noChangeAspect="1" noChangeArrowheads="1"/>
        </xdr:cNvSpPr>
      </xdr:nvSpPr>
      <xdr:spPr bwMode="auto">
        <a:xfrm>
          <a:off x="17973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27" name="AutoShape 26" descr="ny">
          <a:extLst>
            <a:ext uri="{FF2B5EF4-FFF2-40B4-BE49-F238E27FC236}">
              <a16:creationId xmlns:a16="http://schemas.microsoft.com/office/drawing/2014/main" id="{98763AF9-9C3D-4C7C-AF0C-F5A08F89B09C}"/>
            </a:ext>
          </a:extLst>
        </xdr:cNvPr>
        <xdr:cNvSpPr>
          <a:spLocks noChangeAspect="1" noChangeArrowheads="1"/>
        </xdr:cNvSpPr>
      </xdr:nvSpPr>
      <xdr:spPr bwMode="auto">
        <a:xfrm>
          <a:off x="17973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28" name="AutoShape 27" descr="i ny">
          <a:extLst>
            <a:ext uri="{FF2B5EF4-FFF2-40B4-BE49-F238E27FC236}">
              <a16:creationId xmlns:a16="http://schemas.microsoft.com/office/drawing/2014/main" id="{1D200E97-79BE-4889-9535-09AE53E8E098}"/>
            </a:ext>
          </a:extLst>
        </xdr:cNvPr>
        <xdr:cNvSpPr>
          <a:spLocks noChangeAspect="1" noChangeArrowheads="1"/>
        </xdr:cNvSpPr>
      </xdr:nvSpPr>
      <xdr:spPr bwMode="auto">
        <a:xfrm>
          <a:off x="17973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29" name="AutoShape 28" descr="full">
          <a:extLst>
            <a:ext uri="{FF2B5EF4-FFF2-40B4-BE49-F238E27FC236}">
              <a16:creationId xmlns:a16="http://schemas.microsoft.com/office/drawing/2014/main" id="{611021E9-E724-4BBB-84D8-70F4F59312C7}"/>
            </a:ext>
          </a:extLst>
        </xdr:cNvPr>
        <xdr:cNvSpPr>
          <a:spLocks noChangeAspect="1" noChangeArrowheads="1"/>
        </xdr:cNvSpPr>
      </xdr:nvSpPr>
      <xdr:spPr bwMode="auto">
        <a:xfrm>
          <a:off x="17973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30" name="AutoShape 29" descr="i ne">
          <a:extLst>
            <a:ext uri="{FF2B5EF4-FFF2-40B4-BE49-F238E27FC236}">
              <a16:creationId xmlns:a16="http://schemas.microsoft.com/office/drawing/2014/main" id="{1AB72905-8526-4B97-AD27-A539A7E72E74}"/>
            </a:ext>
          </a:extLst>
        </xdr:cNvPr>
        <xdr:cNvSpPr>
          <a:spLocks noChangeAspect="1" noChangeArrowheads="1"/>
        </xdr:cNvSpPr>
      </xdr:nvSpPr>
      <xdr:spPr bwMode="auto">
        <a:xfrm>
          <a:off x="24831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31" name="AutoShape 30" descr="ny">
          <a:extLst>
            <a:ext uri="{FF2B5EF4-FFF2-40B4-BE49-F238E27FC236}">
              <a16:creationId xmlns:a16="http://schemas.microsoft.com/office/drawing/2014/main" id="{E9B58636-FB7F-4716-B2BF-06C7DE656E6B}"/>
            </a:ext>
          </a:extLst>
        </xdr:cNvPr>
        <xdr:cNvSpPr>
          <a:spLocks noChangeAspect="1" noChangeArrowheads="1"/>
        </xdr:cNvSpPr>
      </xdr:nvSpPr>
      <xdr:spPr bwMode="auto">
        <a:xfrm>
          <a:off x="24831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32" name="AutoShape 31" descr="i ny">
          <a:extLst>
            <a:ext uri="{FF2B5EF4-FFF2-40B4-BE49-F238E27FC236}">
              <a16:creationId xmlns:a16="http://schemas.microsoft.com/office/drawing/2014/main" id="{6C9DA7C7-D89D-4C08-881B-33744F2717F5}"/>
            </a:ext>
          </a:extLst>
        </xdr:cNvPr>
        <xdr:cNvSpPr>
          <a:spLocks noChangeAspect="1" noChangeArrowheads="1"/>
        </xdr:cNvSpPr>
      </xdr:nvSpPr>
      <xdr:spPr bwMode="auto">
        <a:xfrm>
          <a:off x="24831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33" name="AutoShape 32" descr="full">
          <a:extLst>
            <a:ext uri="{FF2B5EF4-FFF2-40B4-BE49-F238E27FC236}">
              <a16:creationId xmlns:a16="http://schemas.microsoft.com/office/drawing/2014/main" id="{386A93E5-D208-462D-B210-4C19B81660BA}"/>
            </a:ext>
          </a:extLst>
        </xdr:cNvPr>
        <xdr:cNvSpPr>
          <a:spLocks noChangeAspect="1" noChangeArrowheads="1"/>
        </xdr:cNvSpPr>
      </xdr:nvSpPr>
      <xdr:spPr bwMode="auto">
        <a:xfrm>
          <a:off x="24831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34" name="AutoShape 33" descr="i ne">
          <a:extLst>
            <a:ext uri="{FF2B5EF4-FFF2-40B4-BE49-F238E27FC236}">
              <a16:creationId xmlns:a16="http://schemas.microsoft.com/office/drawing/2014/main" id="{5B22A039-D93C-46F4-8EFC-613786DC2432}"/>
            </a:ext>
          </a:extLst>
        </xdr:cNvPr>
        <xdr:cNvSpPr>
          <a:spLocks noChangeAspect="1" noChangeArrowheads="1"/>
        </xdr:cNvSpPr>
      </xdr:nvSpPr>
      <xdr:spPr bwMode="auto">
        <a:xfrm>
          <a:off x="31689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35" name="AutoShape 34" descr="ny">
          <a:extLst>
            <a:ext uri="{FF2B5EF4-FFF2-40B4-BE49-F238E27FC236}">
              <a16:creationId xmlns:a16="http://schemas.microsoft.com/office/drawing/2014/main" id="{4C026B1C-2E17-4276-B0B0-E1A4CC2CEFBF}"/>
            </a:ext>
          </a:extLst>
        </xdr:cNvPr>
        <xdr:cNvSpPr>
          <a:spLocks noChangeAspect="1" noChangeArrowheads="1"/>
        </xdr:cNvSpPr>
      </xdr:nvSpPr>
      <xdr:spPr bwMode="auto">
        <a:xfrm>
          <a:off x="31689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36" name="AutoShape 35" descr="i ny">
          <a:extLst>
            <a:ext uri="{FF2B5EF4-FFF2-40B4-BE49-F238E27FC236}">
              <a16:creationId xmlns:a16="http://schemas.microsoft.com/office/drawing/2014/main" id="{B9602753-463C-46B9-83D4-EBD098876B05}"/>
            </a:ext>
          </a:extLst>
        </xdr:cNvPr>
        <xdr:cNvSpPr>
          <a:spLocks noChangeAspect="1" noChangeArrowheads="1"/>
        </xdr:cNvSpPr>
      </xdr:nvSpPr>
      <xdr:spPr bwMode="auto">
        <a:xfrm>
          <a:off x="31689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37" name="AutoShape 36" descr="full">
          <a:extLst>
            <a:ext uri="{FF2B5EF4-FFF2-40B4-BE49-F238E27FC236}">
              <a16:creationId xmlns:a16="http://schemas.microsoft.com/office/drawing/2014/main" id="{6A57776D-BFE6-4C55-80EE-9E609DD4D1A4}"/>
            </a:ext>
          </a:extLst>
        </xdr:cNvPr>
        <xdr:cNvSpPr>
          <a:spLocks noChangeAspect="1" noChangeArrowheads="1"/>
        </xdr:cNvSpPr>
      </xdr:nvSpPr>
      <xdr:spPr bwMode="auto">
        <a:xfrm>
          <a:off x="31689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38" name="AutoShape 37" descr="i ne">
          <a:extLst>
            <a:ext uri="{FF2B5EF4-FFF2-40B4-BE49-F238E27FC236}">
              <a16:creationId xmlns:a16="http://schemas.microsoft.com/office/drawing/2014/main" id="{8B9C305E-6206-494A-AAA5-B106ABD8038E}"/>
            </a:ext>
          </a:extLst>
        </xdr:cNvPr>
        <xdr:cNvSpPr>
          <a:spLocks noChangeAspect="1" noChangeArrowheads="1"/>
        </xdr:cNvSpPr>
      </xdr:nvSpPr>
      <xdr:spPr bwMode="auto">
        <a:xfrm>
          <a:off x="31689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39" name="AutoShape 38" descr="ny">
          <a:extLst>
            <a:ext uri="{FF2B5EF4-FFF2-40B4-BE49-F238E27FC236}">
              <a16:creationId xmlns:a16="http://schemas.microsoft.com/office/drawing/2014/main" id="{28E18474-6DB2-43CD-8601-5824C2648914}"/>
            </a:ext>
          </a:extLst>
        </xdr:cNvPr>
        <xdr:cNvSpPr>
          <a:spLocks noChangeAspect="1" noChangeArrowheads="1"/>
        </xdr:cNvSpPr>
      </xdr:nvSpPr>
      <xdr:spPr bwMode="auto">
        <a:xfrm>
          <a:off x="17973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40" name="AutoShape 39" descr="i ny">
          <a:extLst>
            <a:ext uri="{FF2B5EF4-FFF2-40B4-BE49-F238E27FC236}">
              <a16:creationId xmlns:a16="http://schemas.microsoft.com/office/drawing/2014/main" id="{64747A26-E80A-4B47-80D7-60AE92286AEE}"/>
            </a:ext>
          </a:extLst>
        </xdr:cNvPr>
        <xdr:cNvSpPr>
          <a:spLocks noChangeAspect="1" noChangeArrowheads="1"/>
        </xdr:cNvSpPr>
      </xdr:nvSpPr>
      <xdr:spPr bwMode="auto">
        <a:xfrm>
          <a:off x="17973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41" name="AutoShape 40" descr="full">
          <a:extLst>
            <a:ext uri="{FF2B5EF4-FFF2-40B4-BE49-F238E27FC236}">
              <a16:creationId xmlns:a16="http://schemas.microsoft.com/office/drawing/2014/main" id="{5E4F0A94-F087-448D-84E2-1A27E5E67621}"/>
            </a:ext>
          </a:extLst>
        </xdr:cNvPr>
        <xdr:cNvSpPr>
          <a:spLocks noChangeAspect="1" noChangeArrowheads="1"/>
        </xdr:cNvSpPr>
      </xdr:nvSpPr>
      <xdr:spPr bwMode="auto">
        <a:xfrm>
          <a:off x="17973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42" name="AutoShape 41" descr="i ne">
          <a:extLst>
            <a:ext uri="{FF2B5EF4-FFF2-40B4-BE49-F238E27FC236}">
              <a16:creationId xmlns:a16="http://schemas.microsoft.com/office/drawing/2014/main" id="{7DF86264-E3E9-4045-B71A-05175A051B8A}"/>
            </a:ext>
          </a:extLst>
        </xdr:cNvPr>
        <xdr:cNvSpPr>
          <a:spLocks noChangeAspect="1" noChangeArrowheads="1"/>
        </xdr:cNvSpPr>
      </xdr:nvSpPr>
      <xdr:spPr bwMode="auto">
        <a:xfrm>
          <a:off x="17973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43" name="AutoShape 42" descr="ny">
          <a:extLst>
            <a:ext uri="{FF2B5EF4-FFF2-40B4-BE49-F238E27FC236}">
              <a16:creationId xmlns:a16="http://schemas.microsoft.com/office/drawing/2014/main" id="{BC009830-5D71-4710-BF92-2F04A4183481}"/>
            </a:ext>
          </a:extLst>
        </xdr:cNvPr>
        <xdr:cNvSpPr>
          <a:spLocks noChangeAspect="1" noChangeArrowheads="1"/>
        </xdr:cNvSpPr>
      </xdr:nvSpPr>
      <xdr:spPr bwMode="auto">
        <a:xfrm>
          <a:off x="24831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44" name="AutoShape 43" descr="i ny">
          <a:extLst>
            <a:ext uri="{FF2B5EF4-FFF2-40B4-BE49-F238E27FC236}">
              <a16:creationId xmlns:a16="http://schemas.microsoft.com/office/drawing/2014/main" id="{975E8F7F-C85A-46B6-8F35-72690381BD81}"/>
            </a:ext>
          </a:extLst>
        </xdr:cNvPr>
        <xdr:cNvSpPr>
          <a:spLocks noChangeAspect="1" noChangeArrowheads="1"/>
        </xdr:cNvSpPr>
      </xdr:nvSpPr>
      <xdr:spPr bwMode="auto">
        <a:xfrm>
          <a:off x="24831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45" name="AutoShape 44" descr="full">
          <a:extLst>
            <a:ext uri="{FF2B5EF4-FFF2-40B4-BE49-F238E27FC236}">
              <a16:creationId xmlns:a16="http://schemas.microsoft.com/office/drawing/2014/main" id="{ED969E27-2DCD-47FF-ABDE-1981D89CFE21}"/>
            </a:ext>
          </a:extLst>
        </xdr:cNvPr>
        <xdr:cNvSpPr>
          <a:spLocks noChangeAspect="1" noChangeArrowheads="1"/>
        </xdr:cNvSpPr>
      </xdr:nvSpPr>
      <xdr:spPr bwMode="auto">
        <a:xfrm>
          <a:off x="24831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46" name="AutoShape 45" descr="i ne">
          <a:extLst>
            <a:ext uri="{FF2B5EF4-FFF2-40B4-BE49-F238E27FC236}">
              <a16:creationId xmlns:a16="http://schemas.microsoft.com/office/drawing/2014/main" id="{E024323B-7DC0-41C2-B7BD-4BBB10EE7EA7}"/>
            </a:ext>
          </a:extLst>
        </xdr:cNvPr>
        <xdr:cNvSpPr>
          <a:spLocks noChangeAspect="1" noChangeArrowheads="1"/>
        </xdr:cNvSpPr>
      </xdr:nvSpPr>
      <xdr:spPr bwMode="auto">
        <a:xfrm>
          <a:off x="24831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47" name="AutoShape 46" descr="ny">
          <a:extLst>
            <a:ext uri="{FF2B5EF4-FFF2-40B4-BE49-F238E27FC236}">
              <a16:creationId xmlns:a16="http://schemas.microsoft.com/office/drawing/2014/main" id="{1298ABCD-B3A5-4C70-9AE6-AF8EF333C37F}"/>
            </a:ext>
          </a:extLst>
        </xdr:cNvPr>
        <xdr:cNvSpPr>
          <a:spLocks noChangeAspect="1" noChangeArrowheads="1"/>
        </xdr:cNvSpPr>
      </xdr:nvSpPr>
      <xdr:spPr bwMode="auto">
        <a:xfrm>
          <a:off x="31689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48" name="AutoShape 47" descr="i ny">
          <a:extLst>
            <a:ext uri="{FF2B5EF4-FFF2-40B4-BE49-F238E27FC236}">
              <a16:creationId xmlns:a16="http://schemas.microsoft.com/office/drawing/2014/main" id="{4D83F9FD-584D-4E8E-A46C-00660690CE55}"/>
            </a:ext>
          </a:extLst>
        </xdr:cNvPr>
        <xdr:cNvSpPr>
          <a:spLocks noChangeAspect="1" noChangeArrowheads="1"/>
        </xdr:cNvSpPr>
      </xdr:nvSpPr>
      <xdr:spPr bwMode="auto">
        <a:xfrm>
          <a:off x="31689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49" name="AutoShape 48" descr="full">
          <a:extLst>
            <a:ext uri="{FF2B5EF4-FFF2-40B4-BE49-F238E27FC236}">
              <a16:creationId xmlns:a16="http://schemas.microsoft.com/office/drawing/2014/main" id="{62087DDE-5A43-48D4-9A0D-71F2296167F0}"/>
            </a:ext>
          </a:extLst>
        </xdr:cNvPr>
        <xdr:cNvSpPr>
          <a:spLocks noChangeAspect="1" noChangeArrowheads="1"/>
        </xdr:cNvSpPr>
      </xdr:nvSpPr>
      <xdr:spPr bwMode="auto">
        <a:xfrm>
          <a:off x="31689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50" name="AutoShape 49" descr="i ne">
          <a:extLst>
            <a:ext uri="{FF2B5EF4-FFF2-40B4-BE49-F238E27FC236}">
              <a16:creationId xmlns:a16="http://schemas.microsoft.com/office/drawing/2014/main" id="{767037B0-154D-4E2F-BDF2-A75A1F2F1CE7}"/>
            </a:ext>
          </a:extLst>
        </xdr:cNvPr>
        <xdr:cNvSpPr>
          <a:spLocks noChangeAspect="1" noChangeArrowheads="1"/>
        </xdr:cNvSpPr>
      </xdr:nvSpPr>
      <xdr:spPr bwMode="auto">
        <a:xfrm>
          <a:off x="31689675" y="685800"/>
          <a:ext cx="97155" cy="9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3073" name="AutoShape 1" descr="i ne">
          <a:extLst>
            <a:ext uri="{FF2B5EF4-FFF2-40B4-BE49-F238E27FC236}">
              <a16:creationId xmlns:a16="http://schemas.microsoft.com/office/drawing/2014/main" id="{B2718919-30AD-4D18-567D-F5F64900ADE5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4514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3074" name="AutoShape 2" descr="ny">
          <a:extLst>
            <a:ext uri="{FF2B5EF4-FFF2-40B4-BE49-F238E27FC236}">
              <a16:creationId xmlns:a16="http://schemas.microsoft.com/office/drawing/2014/main" id="{0C6BD7CC-383E-CA75-5BA1-C72C5B27D090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46672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3075" name="AutoShape 3" descr="i ny">
          <a:extLst>
            <a:ext uri="{FF2B5EF4-FFF2-40B4-BE49-F238E27FC236}">
              <a16:creationId xmlns:a16="http://schemas.microsoft.com/office/drawing/2014/main" id="{EEC3208C-DAE0-D1F8-6524-3BA91402E8C1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48196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3076" name="AutoShape 4" descr="full">
          <a:extLst>
            <a:ext uri="{FF2B5EF4-FFF2-40B4-BE49-F238E27FC236}">
              <a16:creationId xmlns:a16="http://schemas.microsoft.com/office/drawing/2014/main" id="{03C10292-AC03-6493-C26D-ABC5DBFE3B88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4972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3077" name="AutoShape 5" descr="i ne">
          <a:extLst>
            <a:ext uri="{FF2B5EF4-FFF2-40B4-BE49-F238E27FC236}">
              <a16:creationId xmlns:a16="http://schemas.microsoft.com/office/drawing/2014/main" id="{766F4998-2242-DF25-0405-4953D9FCFF12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4514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3078" name="AutoShape 6" descr="ny">
          <a:extLst>
            <a:ext uri="{FF2B5EF4-FFF2-40B4-BE49-F238E27FC236}">
              <a16:creationId xmlns:a16="http://schemas.microsoft.com/office/drawing/2014/main" id="{175FFBA4-EA7A-E0DC-256A-8E2F71B84D99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46672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3079" name="AutoShape 7" descr="i ny">
          <a:extLst>
            <a:ext uri="{FF2B5EF4-FFF2-40B4-BE49-F238E27FC236}">
              <a16:creationId xmlns:a16="http://schemas.microsoft.com/office/drawing/2014/main" id="{129ADD03-03C4-37B7-233D-53FDEF4F4D62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48196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3080" name="AutoShape 8" descr="full">
          <a:extLst>
            <a:ext uri="{FF2B5EF4-FFF2-40B4-BE49-F238E27FC236}">
              <a16:creationId xmlns:a16="http://schemas.microsoft.com/office/drawing/2014/main" id="{2D0E845D-530F-B8DD-2BA8-A280B14FE971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4972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3081" name="AutoShape 9" descr="i ne">
          <a:extLst>
            <a:ext uri="{FF2B5EF4-FFF2-40B4-BE49-F238E27FC236}">
              <a16:creationId xmlns:a16="http://schemas.microsoft.com/office/drawing/2014/main" id="{4A59CAA2-AE63-B77E-FA66-A8E7DFBA6062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4514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3082" name="AutoShape 10" descr="ny">
          <a:extLst>
            <a:ext uri="{FF2B5EF4-FFF2-40B4-BE49-F238E27FC236}">
              <a16:creationId xmlns:a16="http://schemas.microsoft.com/office/drawing/2014/main" id="{27B26E64-3A8E-1A99-5EF4-84AE897AA497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46672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3083" name="AutoShape 11" descr="i ny">
          <a:extLst>
            <a:ext uri="{FF2B5EF4-FFF2-40B4-BE49-F238E27FC236}">
              <a16:creationId xmlns:a16="http://schemas.microsoft.com/office/drawing/2014/main" id="{18CBD980-E66C-17CC-BB79-CB9E0757CC4A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48196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3084" name="AutoShape 12" descr="full">
          <a:extLst>
            <a:ext uri="{FF2B5EF4-FFF2-40B4-BE49-F238E27FC236}">
              <a16:creationId xmlns:a16="http://schemas.microsoft.com/office/drawing/2014/main" id="{66E788A8-5220-A64B-86E3-9E7C44F3DE2B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4972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3085" name="AutoShape 13" descr="i ne">
          <a:extLst>
            <a:ext uri="{FF2B5EF4-FFF2-40B4-BE49-F238E27FC236}">
              <a16:creationId xmlns:a16="http://schemas.microsoft.com/office/drawing/2014/main" id="{1789439A-4FB6-FA29-EEE5-2C8E88F5E0D4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66579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3086" name="AutoShape 14" descr="ny">
          <a:extLst>
            <a:ext uri="{FF2B5EF4-FFF2-40B4-BE49-F238E27FC236}">
              <a16:creationId xmlns:a16="http://schemas.microsoft.com/office/drawing/2014/main" id="{8A190241-B1BB-7230-848D-8A01F23F5748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68103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3087" name="AutoShape 15" descr="i ny">
          <a:extLst>
            <a:ext uri="{FF2B5EF4-FFF2-40B4-BE49-F238E27FC236}">
              <a16:creationId xmlns:a16="http://schemas.microsoft.com/office/drawing/2014/main" id="{C3D4503C-1342-8289-6D14-A3B0E67FB7F1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6962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3088" name="AutoShape 16" descr="full">
          <a:extLst>
            <a:ext uri="{FF2B5EF4-FFF2-40B4-BE49-F238E27FC236}">
              <a16:creationId xmlns:a16="http://schemas.microsoft.com/office/drawing/2014/main" id="{18B6B534-0A54-7592-FF8F-0E5212EE1500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71151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3089" name="AutoShape 17" descr="i ne">
          <a:extLst>
            <a:ext uri="{FF2B5EF4-FFF2-40B4-BE49-F238E27FC236}">
              <a16:creationId xmlns:a16="http://schemas.microsoft.com/office/drawing/2014/main" id="{6D9D0D82-24A5-6C4C-7DC1-40E4E5CAC833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66579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3090" name="AutoShape 18" descr="ny">
          <a:extLst>
            <a:ext uri="{FF2B5EF4-FFF2-40B4-BE49-F238E27FC236}">
              <a16:creationId xmlns:a16="http://schemas.microsoft.com/office/drawing/2014/main" id="{C7A5EEB3-7C0C-FEEE-7E42-2EBDB9ACE20C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68103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3091" name="AutoShape 19" descr="i ny">
          <a:extLst>
            <a:ext uri="{FF2B5EF4-FFF2-40B4-BE49-F238E27FC236}">
              <a16:creationId xmlns:a16="http://schemas.microsoft.com/office/drawing/2014/main" id="{3418901C-18A3-DB37-5464-47CDEF1A836E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6962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3092" name="AutoShape 20" descr="full">
          <a:extLst>
            <a:ext uri="{FF2B5EF4-FFF2-40B4-BE49-F238E27FC236}">
              <a16:creationId xmlns:a16="http://schemas.microsoft.com/office/drawing/2014/main" id="{7803C7BA-65CB-9DF8-826A-31D877845920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71151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3093" name="AutoShape 21" descr="i ne">
          <a:extLst>
            <a:ext uri="{FF2B5EF4-FFF2-40B4-BE49-F238E27FC236}">
              <a16:creationId xmlns:a16="http://schemas.microsoft.com/office/drawing/2014/main" id="{20A1A376-8F2C-E615-9A77-D789A9225314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66579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3094" name="AutoShape 22" descr="ny">
          <a:extLst>
            <a:ext uri="{FF2B5EF4-FFF2-40B4-BE49-F238E27FC236}">
              <a16:creationId xmlns:a16="http://schemas.microsoft.com/office/drawing/2014/main" id="{543CF983-0870-0167-A22C-5320560A6406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68103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3095" name="AutoShape 23" descr="i ny">
          <a:extLst>
            <a:ext uri="{FF2B5EF4-FFF2-40B4-BE49-F238E27FC236}">
              <a16:creationId xmlns:a16="http://schemas.microsoft.com/office/drawing/2014/main" id="{CA35B55C-B2D4-0E22-25C2-DFCFA380B516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6962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3096" name="AutoShape 24" descr="full">
          <a:extLst>
            <a:ext uri="{FF2B5EF4-FFF2-40B4-BE49-F238E27FC236}">
              <a16:creationId xmlns:a16="http://schemas.microsoft.com/office/drawing/2014/main" id="{907CDE86-B09F-A2C7-ABE3-6996F5073F43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71151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3097" name="AutoShape 25" descr="i ne">
          <a:extLst>
            <a:ext uri="{FF2B5EF4-FFF2-40B4-BE49-F238E27FC236}">
              <a16:creationId xmlns:a16="http://schemas.microsoft.com/office/drawing/2014/main" id="{BCC791F7-6E24-EA17-BE0E-00CF71B7C468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9763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3098" name="AutoShape 26" descr="ny">
          <a:extLst>
            <a:ext uri="{FF2B5EF4-FFF2-40B4-BE49-F238E27FC236}">
              <a16:creationId xmlns:a16="http://schemas.microsoft.com/office/drawing/2014/main" id="{0D4CBD10-AE77-84B3-2706-7CD044CB62F0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99155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3099" name="AutoShape 27" descr="i ny">
          <a:extLst>
            <a:ext uri="{FF2B5EF4-FFF2-40B4-BE49-F238E27FC236}">
              <a16:creationId xmlns:a16="http://schemas.microsoft.com/office/drawing/2014/main" id="{1768BC78-ADF6-9147-600F-644E686AC521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100679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3100" name="AutoShape 28" descr="full">
          <a:extLst>
            <a:ext uri="{FF2B5EF4-FFF2-40B4-BE49-F238E27FC236}">
              <a16:creationId xmlns:a16="http://schemas.microsoft.com/office/drawing/2014/main" id="{6C185E1B-2F23-CB98-1A50-8B19D4049E8E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102203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3101" name="AutoShape 29" descr="i ne">
          <a:extLst>
            <a:ext uri="{FF2B5EF4-FFF2-40B4-BE49-F238E27FC236}">
              <a16:creationId xmlns:a16="http://schemas.microsoft.com/office/drawing/2014/main" id="{4BE2CFB6-BE9F-74AA-14BB-86D427A3CBC8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9763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3102" name="AutoShape 30" descr="ny">
          <a:extLst>
            <a:ext uri="{FF2B5EF4-FFF2-40B4-BE49-F238E27FC236}">
              <a16:creationId xmlns:a16="http://schemas.microsoft.com/office/drawing/2014/main" id="{CEF03868-5EB8-E8AD-1984-BCDD101BB34F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99155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3103" name="AutoShape 31" descr="i ny">
          <a:extLst>
            <a:ext uri="{FF2B5EF4-FFF2-40B4-BE49-F238E27FC236}">
              <a16:creationId xmlns:a16="http://schemas.microsoft.com/office/drawing/2014/main" id="{63CDEA7B-7A01-386F-4162-DBCDB88EE271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100679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3104" name="AutoShape 32" descr="full">
          <a:extLst>
            <a:ext uri="{FF2B5EF4-FFF2-40B4-BE49-F238E27FC236}">
              <a16:creationId xmlns:a16="http://schemas.microsoft.com/office/drawing/2014/main" id="{47F4810D-49E9-24F3-8437-4FA9BCBD5FF3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102203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3105" name="AutoShape 33" descr="i ne">
          <a:extLst>
            <a:ext uri="{FF2B5EF4-FFF2-40B4-BE49-F238E27FC236}">
              <a16:creationId xmlns:a16="http://schemas.microsoft.com/office/drawing/2014/main" id="{58BE57E8-C17F-1A18-8BA4-8C32AA6BD475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9763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3106" name="AutoShape 34" descr="ny">
          <a:extLst>
            <a:ext uri="{FF2B5EF4-FFF2-40B4-BE49-F238E27FC236}">
              <a16:creationId xmlns:a16="http://schemas.microsoft.com/office/drawing/2014/main" id="{645D1133-BAA4-0D08-E4F2-7743FEF3BD27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99155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3107" name="AutoShape 35" descr="i ny">
          <a:extLst>
            <a:ext uri="{FF2B5EF4-FFF2-40B4-BE49-F238E27FC236}">
              <a16:creationId xmlns:a16="http://schemas.microsoft.com/office/drawing/2014/main" id="{B5A1A4A9-24C7-8149-7D63-D25565DB1119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100679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3108" name="AutoShape 36" descr="full">
          <a:extLst>
            <a:ext uri="{FF2B5EF4-FFF2-40B4-BE49-F238E27FC236}">
              <a16:creationId xmlns:a16="http://schemas.microsoft.com/office/drawing/2014/main" id="{9EEFA957-F6FB-FA2F-8F72-B9F5EDFA2DA9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102203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3109" name="AutoShape 37" descr="i ne">
          <a:extLst>
            <a:ext uri="{FF2B5EF4-FFF2-40B4-BE49-F238E27FC236}">
              <a16:creationId xmlns:a16="http://schemas.microsoft.com/office/drawing/2014/main" id="{F33EADA1-5D36-2FED-6047-BB3E001E88D4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103727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3110" name="AutoShape 38" descr="ny">
          <a:extLst>
            <a:ext uri="{FF2B5EF4-FFF2-40B4-BE49-F238E27FC236}">
              <a16:creationId xmlns:a16="http://schemas.microsoft.com/office/drawing/2014/main" id="{F0AC2250-06E9-28D2-14A0-06C8ACBED43F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120586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3111" name="AutoShape 39" descr="i ny">
          <a:extLst>
            <a:ext uri="{FF2B5EF4-FFF2-40B4-BE49-F238E27FC236}">
              <a16:creationId xmlns:a16="http://schemas.microsoft.com/office/drawing/2014/main" id="{D0192F7E-80DE-BF99-F6D6-3AFA630445DB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12211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3112" name="AutoShape 40" descr="full">
          <a:extLst>
            <a:ext uri="{FF2B5EF4-FFF2-40B4-BE49-F238E27FC236}">
              <a16:creationId xmlns:a16="http://schemas.microsoft.com/office/drawing/2014/main" id="{0EF77426-7264-9CDD-B45D-5D8A365E3E89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123729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97155</xdr:colOff>
      <xdr:row>2</xdr:row>
      <xdr:rowOff>97155</xdr:rowOff>
    </xdr:to>
    <xdr:sp macro="" textlink="">
      <xdr:nvSpPr>
        <xdr:cNvPr id="3113" name="AutoShape 41" descr="i ne">
          <a:extLst>
            <a:ext uri="{FF2B5EF4-FFF2-40B4-BE49-F238E27FC236}">
              <a16:creationId xmlns:a16="http://schemas.microsoft.com/office/drawing/2014/main" id="{9B093DF6-E6B8-F51F-16CE-5130AC14A08D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12534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3114" name="AutoShape 42" descr="ny">
          <a:extLst>
            <a:ext uri="{FF2B5EF4-FFF2-40B4-BE49-F238E27FC236}">
              <a16:creationId xmlns:a16="http://schemas.microsoft.com/office/drawing/2014/main" id="{2E113A88-2AFF-2CF1-214C-898A224634BE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120586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3115" name="AutoShape 43" descr="i ny">
          <a:extLst>
            <a:ext uri="{FF2B5EF4-FFF2-40B4-BE49-F238E27FC236}">
              <a16:creationId xmlns:a16="http://schemas.microsoft.com/office/drawing/2014/main" id="{4C57386D-38E7-E2AC-593F-67D0B5A4B1A5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12211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3116" name="AutoShape 44" descr="full">
          <a:extLst>
            <a:ext uri="{FF2B5EF4-FFF2-40B4-BE49-F238E27FC236}">
              <a16:creationId xmlns:a16="http://schemas.microsoft.com/office/drawing/2014/main" id="{01FC84BB-1AF4-848C-D48A-8BC0129D2401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123729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97155</xdr:colOff>
      <xdr:row>2</xdr:row>
      <xdr:rowOff>97155</xdr:rowOff>
    </xdr:to>
    <xdr:sp macro="" textlink="">
      <xdr:nvSpPr>
        <xdr:cNvPr id="3117" name="AutoShape 45" descr="i ne">
          <a:extLst>
            <a:ext uri="{FF2B5EF4-FFF2-40B4-BE49-F238E27FC236}">
              <a16:creationId xmlns:a16="http://schemas.microsoft.com/office/drawing/2014/main" id="{FAF44146-769B-7DC1-7D2B-1074121346BC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12534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3118" name="AutoShape 46" descr="ny">
          <a:extLst>
            <a:ext uri="{FF2B5EF4-FFF2-40B4-BE49-F238E27FC236}">
              <a16:creationId xmlns:a16="http://schemas.microsoft.com/office/drawing/2014/main" id="{FF406543-5713-A00F-90C6-B3DDB2C49E21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120586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3119" name="AutoShape 47" descr="i ny">
          <a:extLst>
            <a:ext uri="{FF2B5EF4-FFF2-40B4-BE49-F238E27FC236}">
              <a16:creationId xmlns:a16="http://schemas.microsoft.com/office/drawing/2014/main" id="{79B9C6F1-A5D5-C058-79D9-FB7A91B098DE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12211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3120" name="AutoShape 48" descr="full">
          <a:extLst>
            <a:ext uri="{FF2B5EF4-FFF2-40B4-BE49-F238E27FC236}">
              <a16:creationId xmlns:a16="http://schemas.microsoft.com/office/drawing/2014/main" id="{0DF85163-C8F0-4004-3A3E-8F0306FAA48F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123729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97155</xdr:colOff>
      <xdr:row>2</xdr:row>
      <xdr:rowOff>97155</xdr:rowOff>
    </xdr:to>
    <xdr:sp macro="" textlink="">
      <xdr:nvSpPr>
        <xdr:cNvPr id="3121" name="AutoShape 49" descr="i ne">
          <a:extLst>
            <a:ext uri="{FF2B5EF4-FFF2-40B4-BE49-F238E27FC236}">
              <a16:creationId xmlns:a16="http://schemas.microsoft.com/office/drawing/2014/main" id="{2FD6F4D9-1B3B-0863-D168-9A452709BD74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12534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4097" name="AutoShape 1" descr="i ne">
          <a:extLst>
            <a:ext uri="{FF2B5EF4-FFF2-40B4-BE49-F238E27FC236}">
              <a16:creationId xmlns:a16="http://schemas.microsoft.com/office/drawing/2014/main" id="{2E12B021-17B4-5737-7A1A-43AB5EA24F9A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4514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4098" name="AutoShape 2" descr="ny">
          <a:extLst>
            <a:ext uri="{FF2B5EF4-FFF2-40B4-BE49-F238E27FC236}">
              <a16:creationId xmlns:a16="http://schemas.microsoft.com/office/drawing/2014/main" id="{DB3FD4E1-2004-FE7A-D91B-560F0BA64BBE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46672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4099" name="AutoShape 3" descr="i ny">
          <a:extLst>
            <a:ext uri="{FF2B5EF4-FFF2-40B4-BE49-F238E27FC236}">
              <a16:creationId xmlns:a16="http://schemas.microsoft.com/office/drawing/2014/main" id="{660E5B6C-F357-E113-BE1B-BC2BDC50D687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48196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4100" name="AutoShape 4" descr="full">
          <a:extLst>
            <a:ext uri="{FF2B5EF4-FFF2-40B4-BE49-F238E27FC236}">
              <a16:creationId xmlns:a16="http://schemas.microsoft.com/office/drawing/2014/main" id="{E1592B72-1737-E8AD-BD3C-4B11D230980A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4972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4101" name="AutoShape 5" descr="i ne">
          <a:extLst>
            <a:ext uri="{FF2B5EF4-FFF2-40B4-BE49-F238E27FC236}">
              <a16:creationId xmlns:a16="http://schemas.microsoft.com/office/drawing/2014/main" id="{8101FCDA-2397-CE84-1548-CB9E79A8585D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4514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4102" name="AutoShape 6" descr="ny">
          <a:extLst>
            <a:ext uri="{FF2B5EF4-FFF2-40B4-BE49-F238E27FC236}">
              <a16:creationId xmlns:a16="http://schemas.microsoft.com/office/drawing/2014/main" id="{626CD9D2-F623-4C0F-DF4F-F5A4031D38DA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46672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4103" name="AutoShape 7" descr="i ny">
          <a:extLst>
            <a:ext uri="{FF2B5EF4-FFF2-40B4-BE49-F238E27FC236}">
              <a16:creationId xmlns:a16="http://schemas.microsoft.com/office/drawing/2014/main" id="{C25B2472-9395-5978-ABE6-515CCC73F546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48196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4104" name="AutoShape 8" descr="full">
          <a:extLst>
            <a:ext uri="{FF2B5EF4-FFF2-40B4-BE49-F238E27FC236}">
              <a16:creationId xmlns:a16="http://schemas.microsoft.com/office/drawing/2014/main" id="{8E567A3B-A79E-AA1B-3C46-24CFB5CE0160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4972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4105" name="AutoShape 9" descr="i ne">
          <a:extLst>
            <a:ext uri="{FF2B5EF4-FFF2-40B4-BE49-F238E27FC236}">
              <a16:creationId xmlns:a16="http://schemas.microsoft.com/office/drawing/2014/main" id="{955296DF-80B7-6A02-F9BB-56862C298010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4514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4106" name="AutoShape 10" descr="ny">
          <a:extLst>
            <a:ext uri="{FF2B5EF4-FFF2-40B4-BE49-F238E27FC236}">
              <a16:creationId xmlns:a16="http://schemas.microsoft.com/office/drawing/2014/main" id="{9E21774D-9C91-A776-3365-2EA46CD91813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46672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4107" name="AutoShape 11" descr="i ny">
          <a:extLst>
            <a:ext uri="{FF2B5EF4-FFF2-40B4-BE49-F238E27FC236}">
              <a16:creationId xmlns:a16="http://schemas.microsoft.com/office/drawing/2014/main" id="{25E77C86-8480-AC5E-84A6-AFB31EE095EF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48196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4108" name="AutoShape 12" descr="full">
          <a:extLst>
            <a:ext uri="{FF2B5EF4-FFF2-40B4-BE49-F238E27FC236}">
              <a16:creationId xmlns:a16="http://schemas.microsoft.com/office/drawing/2014/main" id="{E9EC1D8E-76AA-A8D7-EA38-959FFFF763FE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4972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4109" name="AutoShape 13" descr="i ne">
          <a:extLst>
            <a:ext uri="{FF2B5EF4-FFF2-40B4-BE49-F238E27FC236}">
              <a16:creationId xmlns:a16="http://schemas.microsoft.com/office/drawing/2014/main" id="{23A011E8-93C8-C705-F695-E5E59540886D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66579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4110" name="AutoShape 14" descr="ny">
          <a:extLst>
            <a:ext uri="{FF2B5EF4-FFF2-40B4-BE49-F238E27FC236}">
              <a16:creationId xmlns:a16="http://schemas.microsoft.com/office/drawing/2014/main" id="{0B9AA1CE-9D77-13DF-4732-0FBEEA6B7CD6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68103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4111" name="AutoShape 15" descr="i ny">
          <a:extLst>
            <a:ext uri="{FF2B5EF4-FFF2-40B4-BE49-F238E27FC236}">
              <a16:creationId xmlns:a16="http://schemas.microsoft.com/office/drawing/2014/main" id="{1BEF9346-B831-FEB5-C4C2-9986810612EE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6962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4112" name="AutoShape 16" descr="full">
          <a:extLst>
            <a:ext uri="{FF2B5EF4-FFF2-40B4-BE49-F238E27FC236}">
              <a16:creationId xmlns:a16="http://schemas.microsoft.com/office/drawing/2014/main" id="{318E6665-B791-84E0-B574-9C6A3FEE07C0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71151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4113" name="AutoShape 17" descr="i ne">
          <a:extLst>
            <a:ext uri="{FF2B5EF4-FFF2-40B4-BE49-F238E27FC236}">
              <a16:creationId xmlns:a16="http://schemas.microsoft.com/office/drawing/2014/main" id="{773EB8CA-0443-0FC4-DE22-806F231D77ED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66579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4114" name="AutoShape 18" descr="ny">
          <a:extLst>
            <a:ext uri="{FF2B5EF4-FFF2-40B4-BE49-F238E27FC236}">
              <a16:creationId xmlns:a16="http://schemas.microsoft.com/office/drawing/2014/main" id="{B4B387E4-48DC-743A-E826-1E56CB01EF9B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68103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4115" name="AutoShape 19" descr="i ny">
          <a:extLst>
            <a:ext uri="{FF2B5EF4-FFF2-40B4-BE49-F238E27FC236}">
              <a16:creationId xmlns:a16="http://schemas.microsoft.com/office/drawing/2014/main" id="{A92DE4BC-AEDE-AE02-7F0D-1EB06C1B8289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6962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4116" name="AutoShape 20" descr="full">
          <a:extLst>
            <a:ext uri="{FF2B5EF4-FFF2-40B4-BE49-F238E27FC236}">
              <a16:creationId xmlns:a16="http://schemas.microsoft.com/office/drawing/2014/main" id="{D443B753-4816-CA06-FFE9-7DB3C3E0D117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71151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4117" name="AutoShape 21" descr="i ne">
          <a:extLst>
            <a:ext uri="{FF2B5EF4-FFF2-40B4-BE49-F238E27FC236}">
              <a16:creationId xmlns:a16="http://schemas.microsoft.com/office/drawing/2014/main" id="{D2C39B09-6143-0C61-6727-6114E21B2999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66579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4118" name="AutoShape 22" descr="ny">
          <a:extLst>
            <a:ext uri="{FF2B5EF4-FFF2-40B4-BE49-F238E27FC236}">
              <a16:creationId xmlns:a16="http://schemas.microsoft.com/office/drawing/2014/main" id="{B8CCA596-AB95-3B79-7FB6-F78EF731BDE2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68103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4119" name="AutoShape 23" descr="i ny">
          <a:extLst>
            <a:ext uri="{FF2B5EF4-FFF2-40B4-BE49-F238E27FC236}">
              <a16:creationId xmlns:a16="http://schemas.microsoft.com/office/drawing/2014/main" id="{64A35C6C-57AE-7E30-2CB3-00B741B3C8EC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6962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4120" name="AutoShape 24" descr="full">
          <a:extLst>
            <a:ext uri="{FF2B5EF4-FFF2-40B4-BE49-F238E27FC236}">
              <a16:creationId xmlns:a16="http://schemas.microsoft.com/office/drawing/2014/main" id="{2374E7C7-E78D-4A61-D8EF-E1A0A4E757D7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71151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4121" name="AutoShape 25" descr="i ne">
          <a:extLst>
            <a:ext uri="{FF2B5EF4-FFF2-40B4-BE49-F238E27FC236}">
              <a16:creationId xmlns:a16="http://schemas.microsoft.com/office/drawing/2014/main" id="{C7B31F1F-7819-B431-73BF-CA2A0F271CA5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96107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4122" name="AutoShape 26" descr="ny">
          <a:extLst>
            <a:ext uri="{FF2B5EF4-FFF2-40B4-BE49-F238E27FC236}">
              <a16:creationId xmlns:a16="http://schemas.microsoft.com/office/drawing/2014/main" id="{C19B0690-F3BA-2B7C-6197-F30D61934824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9763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4123" name="AutoShape 27" descr="i ny">
          <a:extLst>
            <a:ext uri="{FF2B5EF4-FFF2-40B4-BE49-F238E27FC236}">
              <a16:creationId xmlns:a16="http://schemas.microsoft.com/office/drawing/2014/main" id="{11FB893A-C1E8-786F-FADC-9C6BB4AEF3B6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99155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4124" name="AutoShape 28" descr="full">
          <a:extLst>
            <a:ext uri="{FF2B5EF4-FFF2-40B4-BE49-F238E27FC236}">
              <a16:creationId xmlns:a16="http://schemas.microsoft.com/office/drawing/2014/main" id="{04406A4A-2D75-8965-8B18-7A246D0C0628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100679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4125" name="AutoShape 29" descr="i ne">
          <a:extLst>
            <a:ext uri="{FF2B5EF4-FFF2-40B4-BE49-F238E27FC236}">
              <a16:creationId xmlns:a16="http://schemas.microsoft.com/office/drawing/2014/main" id="{8F095E8C-56AF-DAEF-D51A-2C2758760587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96107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4126" name="AutoShape 30" descr="ny">
          <a:extLst>
            <a:ext uri="{FF2B5EF4-FFF2-40B4-BE49-F238E27FC236}">
              <a16:creationId xmlns:a16="http://schemas.microsoft.com/office/drawing/2014/main" id="{4D6002D5-56F4-12F2-F599-9D926BF9BE48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9763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4127" name="AutoShape 31" descr="i ny">
          <a:extLst>
            <a:ext uri="{FF2B5EF4-FFF2-40B4-BE49-F238E27FC236}">
              <a16:creationId xmlns:a16="http://schemas.microsoft.com/office/drawing/2014/main" id="{52378661-8CD8-72AD-8B33-A23E05299234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99155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4128" name="AutoShape 32" descr="full">
          <a:extLst>
            <a:ext uri="{FF2B5EF4-FFF2-40B4-BE49-F238E27FC236}">
              <a16:creationId xmlns:a16="http://schemas.microsoft.com/office/drawing/2014/main" id="{3D5D5193-89DB-0623-7360-1786A610371E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100679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4129" name="AutoShape 33" descr="i ne">
          <a:extLst>
            <a:ext uri="{FF2B5EF4-FFF2-40B4-BE49-F238E27FC236}">
              <a16:creationId xmlns:a16="http://schemas.microsoft.com/office/drawing/2014/main" id="{6AEA4886-32C1-402A-3AE6-40744C3A4FF6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96107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4130" name="AutoShape 34" descr="ny">
          <a:extLst>
            <a:ext uri="{FF2B5EF4-FFF2-40B4-BE49-F238E27FC236}">
              <a16:creationId xmlns:a16="http://schemas.microsoft.com/office/drawing/2014/main" id="{24C3BC05-E65A-D1EF-FCBA-DCD982D6CD9E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9763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4131" name="AutoShape 35" descr="i ny">
          <a:extLst>
            <a:ext uri="{FF2B5EF4-FFF2-40B4-BE49-F238E27FC236}">
              <a16:creationId xmlns:a16="http://schemas.microsoft.com/office/drawing/2014/main" id="{CB113770-DBCC-225E-BC35-C8F93E690965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99155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4132" name="AutoShape 36" descr="full">
          <a:extLst>
            <a:ext uri="{FF2B5EF4-FFF2-40B4-BE49-F238E27FC236}">
              <a16:creationId xmlns:a16="http://schemas.microsoft.com/office/drawing/2014/main" id="{725D45CB-2187-086C-A922-6DC513CE9068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100679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4133" name="AutoShape 37" descr="i ne">
          <a:extLst>
            <a:ext uri="{FF2B5EF4-FFF2-40B4-BE49-F238E27FC236}">
              <a16:creationId xmlns:a16="http://schemas.microsoft.com/office/drawing/2014/main" id="{F47156FB-AE58-85F2-2418-56528BA313BD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102203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4134" name="AutoShape 38" descr="ny">
          <a:extLst>
            <a:ext uri="{FF2B5EF4-FFF2-40B4-BE49-F238E27FC236}">
              <a16:creationId xmlns:a16="http://schemas.microsoft.com/office/drawing/2014/main" id="{12EA6146-33A7-A2F6-CACF-D3D3DF82A4C5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119062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4135" name="AutoShape 39" descr="i ny">
          <a:extLst>
            <a:ext uri="{FF2B5EF4-FFF2-40B4-BE49-F238E27FC236}">
              <a16:creationId xmlns:a16="http://schemas.microsoft.com/office/drawing/2014/main" id="{AB5FF9BB-7E33-5160-A4DB-C5D78E18373E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120586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4136" name="AutoShape 40" descr="full">
          <a:extLst>
            <a:ext uri="{FF2B5EF4-FFF2-40B4-BE49-F238E27FC236}">
              <a16:creationId xmlns:a16="http://schemas.microsoft.com/office/drawing/2014/main" id="{4CD007FE-3CA9-8ADB-4C2D-0AC69387F193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122205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4137" name="AutoShape 41" descr="i ne">
          <a:extLst>
            <a:ext uri="{FF2B5EF4-FFF2-40B4-BE49-F238E27FC236}">
              <a16:creationId xmlns:a16="http://schemas.microsoft.com/office/drawing/2014/main" id="{7E15C347-D498-0AFE-588C-C716E3CCB691}"/>
            </a:ext>
          </a:extLst>
        </xdr:cNvPr>
        <xdr:cNvSpPr>
          <a:spLocks noChangeAspect="1" noChangeArrowheads="1"/>
        </xdr:cNvSpPr>
      </xdr:nvSpPr>
      <xdr:spPr bwMode="auto">
        <a:xfrm>
          <a:off x="17878425" y="12382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4138" name="AutoShape 42" descr="ny">
          <a:extLst>
            <a:ext uri="{FF2B5EF4-FFF2-40B4-BE49-F238E27FC236}">
              <a16:creationId xmlns:a16="http://schemas.microsoft.com/office/drawing/2014/main" id="{9542D1AC-F4E8-2A5F-9510-4E28B1BB609A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119062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4139" name="AutoShape 43" descr="i ny">
          <a:extLst>
            <a:ext uri="{FF2B5EF4-FFF2-40B4-BE49-F238E27FC236}">
              <a16:creationId xmlns:a16="http://schemas.microsoft.com/office/drawing/2014/main" id="{007C3112-1E63-649F-35FC-83D04CF02F19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120586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4140" name="AutoShape 44" descr="full">
          <a:extLst>
            <a:ext uri="{FF2B5EF4-FFF2-40B4-BE49-F238E27FC236}">
              <a16:creationId xmlns:a16="http://schemas.microsoft.com/office/drawing/2014/main" id="{DD464BD2-BA8E-9BDB-2BC5-A7029AB56C38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122205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4141" name="AutoShape 45" descr="i ne">
          <a:extLst>
            <a:ext uri="{FF2B5EF4-FFF2-40B4-BE49-F238E27FC236}">
              <a16:creationId xmlns:a16="http://schemas.microsoft.com/office/drawing/2014/main" id="{B4D96226-6DDF-985A-7D80-C5202AFCC1C7}"/>
            </a:ext>
          </a:extLst>
        </xdr:cNvPr>
        <xdr:cNvSpPr>
          <a:spLocks noChangeAspect="1" noChangeArrowheads="1"/>
        </xdr:cNvSpPr>
      </xdr:nvSpPr>
      <xdr:spPr bwMode="auto">
        <a:xfrm>
          <a:off x="24736425" y="12382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4142" name="AutoShape 46" descr="ny">
          <a:extLst>
            <a:ext uri="{FF2B5EF4-FFF2-40B4-BE49-F238E27FC236}">
              <a16:creationId xmlns:a16="http://schemas.microsoft.com/office/drawing/2014/main" id="{FC937397-DA20-7BBA-C627-CAC74F36FD17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119062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4143" name="AutoShape 47" descr="i ny">
          <a:extLst>
            <a:ext uri="{FF2B5EF4-FFF2-40B4-BE49-F238E27FC236}">
              <a16:creationId xmlns:a16="http://schemas.microsoft.com/office/drawing/2014/main" id="{F4D09151-EAF3-E735-6235-20593D929599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120586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4144" name="AutoShape 48" descr="full">
          <a:extLst>
            <a:ext uri="{FF2B5EF4-FFF2-40B4-BE49-F238E27FC236}">
              <a16:creationId xmlns:a16="http://schemas.microsoft.com/office/drawing/2014/main" id="{EF5B0204-1C75-4022-C3D4-BF266D40C6C2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122205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4145" name="AutoShape 49" descr="i ne">
          <a:extLst>
            <a:ext uri="{FF2B5EF4-FFF2-40B4-BE49-F238E27FC236}">
              <a16:creationId xmlns:a16="http://schemas.microsoft.com/office/drawing/2014/main" id="{674C4B12-5ECD-C79F-FAF0-6C14FB0A94DE}"/>
            </a:ext>
          </a:extLst>
        </xdr:cNvPr>
        <xdr:cNvSpPr>
          <a:spLocks noChangeAspect="1" noChangeArrowheads="1"/>
        </xdr:cNvSpPr>
      </xdr:nvSpPr>
      <xdr:spPr bwMode="auto">
        <a:xfrm>
          <a:off x="31594425" y="12382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2" name="AutoShape 1" descr="i ne">
          <a:extLst>
            <a:ext uri="{FF2B5EF4-FFF2-40B4-BE49-F238E27FC236}">
              <a16:creationId xmlns:a16="http://schemas.microsoft.com/office/drawing/2014/main" id="{61F7B104-C6C2-4358-B132-F818F47D433D}"/>
            </a:ext>
          </a:extLst>
        </xdr:cNvPr>
        <xdr:cNvSpPr>
          <a:spLocks noChangeAspect="1" noChangeArrowheads="1"/>
        </xdr:cNvSpPr>
      </xdr:nvSpPr>
      <xdr:spPr bwMode="auto">
        <a:xfrm>
          <a:off x="17964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3" name="AutoShape 2" descr="ny">
          <a:extLst>
            <a:ext uri="{FF2B5EF4-FFF2-40B4-BE49-F238E27FC236}">
              <a16:creationId xmlns:a16="http://schemas.microsoft.com/office/drawing/2014/main" id="{6AC955B3-4B31-492C-836F-C400C483DB03}"/>
            </a:ext>
            <a:ext uri="{147F2762-F138-4A5C-976F-8EAC2B608ADB}">
              <a16:predDERef xmlns:a16="http://schemas.microsoft.com/office/drawing/2014/main" pred="{61F7B104-C6C2-4358-B132-F818F47D433D}"/>
            </a:ext>
          </a:extLst>
        </xdr:cNvPr>
        <xdr:cNvSpPr>
          <a:spLocks noChangeAspect="1" noChangeArrowheads="1"/>
        </xdr:cNvSpPr>
      </xdr:nvSpPr>
      <xdr:spPr bwMode="auto">
        <a:xfrm>
          <a:off x="17964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4" name="AutoShape 3" descr="i ny">
          <a:extLst>
            <a:ext uri="{FF2B5EF4-FFF2-40B4-BE49-F238E27FC236}">
              <a16:creationId xmlns:a16="http://schemas.microsoft.com/office/drawing/2014/main" id="{61EBDE7D-2E2A-43AF-B541-41C2AE957214}"/>
            </a:ext>
            <a:ext uri="{147F2762-F138-4A5C-976F-8EAC2B608ADB}">
              <a16:predDERef xmlns:a16="http://schemas.microsoft.com/office/drawing/2014/main" pred="{6AC955B3-4B31-492C-836F-C400C483DB03}"/>
            </a:ext>
          </a:extLst>
        </xdr:cNvPr>
        <xdr:cNvSpPr>
          <a:spLocks noChangeAspect="1" noChangeArrowheads="1"/>
        </xdr:cNvSpPr>
      </xdr:nvSpPr>
      <xdr:spPr bwMode="auto">
        <a:xfrm>
          <a:off x="17964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5" name="AutoShape 4" descr="full">
          <a:extLst>
            <a:ext uri="{FF2B5EF4-FFF2-40B4-BE49-F238E27FC236}">
              <a16:creationId xmlns:a16="http://schemas.microsoft.com/office/drawing/2014/main" id="{EB034713-4C70-4290-8A83-CBB420F01329}"/>
            </a:ext>
            <a:ext uri="{147F2762-F138-4A5C-976F-8EAC2B608ADB}">
              <a16:predDERef xmlns:a16="http://schemas.microsoft.com/office/drawing/2014/main" pred="{61EBDE7D-2E2A-43AF-B541-41C2AE957214}"/>
            </a:ext>
          </a:extLst>
        </xdr:cNvPr>
        <xdr:cNvSpPr>
          <a:spLocks noChangeAspect="1" noChangeArrowheads="1"/>
        </xdr:cNvSpPr>
      </xdr:nvSpPr>
      <xdr:spPr bwMode="auto">
        <a:xfrm>
          <a:off x="17964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6" name="AutoShape 5" descr="i ne">
          <a:extLst>
            <a:ext uri="{FF2B5EF4-FFF2-40B4-BE49-F238E27FC236}">
              <a16:creationId xmlns:a16="http://schemas.microsoft.com/office/drawing/2014/main" id="{5B1982DD-8904-4DC3-84B3-5089D74026BD}"/>
            </a:ext>
            <a:ext uri="{147F2762-F138-4A5C-976F-8EAC2B608ADB}">
              <a16:predDERef xmlns:a16="http://schemas.microsoft.com/office/drawing/2014/main" pred="{EB034713-4C70-4290-8A83-CBB420F01329}"/>
            </a:ext>
          </a:extLst>
        </xdr:cNvPr>
        <xdr:cNvSpPr>
          <a:spLocks noChangeAspect="1" noChangeArrowheads="1"/>
        </xdr:cNvSpPr>
      </xdr:nvSpPr>
      <xdr:spPr bwMode="auto">
        <a:xfrm>
          <a:off x="24822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7" name="AutoShape 6" descr="ny">
          <a:extLst>
            <a:ext uri="{FF2B5EF4-FFF2-40B4-BE49-F238E27FC236}">
              <a16:creationId xmlns:a16="http://schemas.microsoft.com/office/drawing/2014/main" id="{F346FB0F-9D3E-490B-AD21-1BC3E767B493}"/>
            </a:ext>
            <a:ext uri="{147F2762-F138-4A5C-976F-8EAC2B608ADB}">
              <a16:predDERef xmlns:a16="http://schemas.microsoft.com/office/drawing/2014/main" pred="{5B1982DD-8904-4DC3-84B3-5089D74026BD}"/>
            </a:ext>
          </a:extLst>
        </xdr:cNvPr>
        <xdr:cNvSpPr>
          <a:spLocks noChangeAspect="1" noChangeArrowheads="1"/>
        </xdr:cNvSpPr>
      </xdr:nvSpPr>
      <xdr:spPr bwMode="auto">
        <a:xfrm>
          <a:off x="24822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8" name="AutoShape 7" descr="i ny">
          <a:extLst>
            <a:ext uri="{FF2B5EF4-FFF2-40B4-BE49-F238E27FC236}">
              <a16:creationId xmlns:a16="http://schemas.microsoft.com/office/drawing/2014/main" id="{A2BE6C17-05AA-4EDE-AA30-CE86C68BB5B5}"/>
            </a:ext>
            <a:ext uri="{147F2762-F138-4A5C-976F-8EAC2B608ADB}">
              <a16:predDERef xmlns:a16="http://schemas.microsoft.com/office/drawing/2014/main" pred="{F346FB0F-9D3E-490B-AD21-1BC3E767B493}"/>
            </a:ext>
          </a:extLst>
        </xdr:cNvPr>
        <xdr:cNvSpPr>
          <a:spLocks noChangeAspect="1" noChangeArrowheads="1"/>
        </xdr:cNvSpPr>
      </xdr:nvSpPr>
      <xdr:spPr bwMode="auto">
        <a:xfrm>
          <a:off x="24822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9" name="AutoShape 8" descr="full">
          <a:extLst>
            <a:ext uri="{FF2B5EF4-FFF2-40B4-BE49-F238E27FC236}">
              <a16:creationId xmlns:a16="http://schemas.microsoft.com/office/drawing/2014/main" id="{902E4A72-BB21-410A-8A55-874BE62309D5}"/>
            </a:ext>
            <a:ext uri="{147F2762-F138-4A5C-976F-8EAC2B608ADB}">
              <a16:predDERef xmlns:a16="http://schemas.microsoft.com/office/drawing/2014/main" pred="{A2BE6C17-05AA-4EDE-AA30-CE86C68BB5B5}"/>
            </a:ext>
          </a:extLst>
        </xdr:cNvPr>
        <xdr:cNvSpPr>
          <a:spLocks noChangeAspect="1" noChangeArrowheads="1"/>
        </xdr:cNvSpPr>
      </xdr:nvSpPr>
      <xdr:spPr bwMode="auto">
        <a:xfrm>
          <a:off x="24822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10" name="AutoShape 9" descr="i ne">
          <a:extLst>
            <a:ext uri="{FF2B5EF4-FFF2-40B4-BE49-F238E27FC236}">
              <a16:creationId xmlns:a16="http://schemas.microsoft.com/office/drawing/2014/main" id="{198282CC-A041-4A67-8429-815D85B0CBF1}"/>
            </a:ext>
            <a:ext uri="{147F2762-F138-4A5C-976F-8EAC2B608ADB}">
              <a16:predDERef xmlns:a16="http://schemas.microsoft.com/office/drawing/2014/main" pred="{902E4A72-BB21-410A-8A55-874BE62309D5}"/>
            </a:ext>
          </a:extLst>
        </xdr:cNvPr>
        <xdr:cNvSpPr>
          <a:spLocks noChangeAspect="1" noChangeArrowheads="1"/>
        </xdr:cNvSpPr>
      </xdr:nvSpPr>
      <xdr:spPr bwMode="auto">
        <a:xfrm>
          <a:off x="31680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11" name="AutoShape 10" descr="ny">
          <a:extLst>
            <a:ext uri="{FF2B5EF4-FFF2-40B4-BE49-F238E27FC236}">
              <a16:creationId xmlns:a16="http://schemas.microsoft.com/office/drawing/2014/main" id="{20F7F13B-FAD9-4AD6-B5B1-18522788E826}"/>
            </a:ext>
            <a:ext uri="{147F2762-F138-4A5C-976F-8EAC2B608ADB}">
              <a16:predDERef xmlns:a16="http://schemas.microsoft.com/office/drawing/2014/main" pred="{198282CC-A041-4A67-8429-815D85B0CBF1}"/>
            </a:ext>
          </a:extLst>
        </xdr:cNvPr>
        <xdr:cNvSpPr>
          <a:spLocks noChangeAspect="1" noChangeArrowheads="1"/>
        </xdr:cNvSpPr>
      </xdr:nvSpPr>
      <xdr:spPr bwMode="auto">
        <a:xfrm>
          <a:off x="31680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12" name="AutoShape 11" descr="i ny">
          <a:extLst>
            <a:ext uri="{FF2B5EF4-FFF2-40B4-BE49-F238E27FC236}">
              <a16:creationId xmlns:a16="http://schemas.microsoft.com/office/drawing/2014/main" id="{D3047331-54D8-4860-ACE5-FC265FC728F8}"/>
            </a:ext>
            <a:ext uri="{147F2762-F138-4A5C-976F-8EAC2B608ADB}">
              <a16:predDERef xmlns:a16="http://schemas.microsoft.com/office/drawing/2014/main" pred="{20F7F13B-FAD9-4AD6-B5B1-18522788E826}"/>
            </a:ext>
          </a:extLst>
        </xdr:cNvPr>
        <xdr:cNvSpPr>
          <a:spLocks noChangeAspect="1" noChangeArrowheads="1"/>
        </xdr:cNvSpPr>
      </xdr:nvSpPr>
      <xdr:spPr bwMode="auto">
        <a:xfrm>
          <a:off x="31680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13" name="AutoShape 12" descr="full">
          <a:extLst>
            <a:ext uri="{FF2B5EF4-FFF2-40B4-BE49-F238E27FC236}">
              <a16:creationId xmlns:a16="http://schemas.microsoft.com/office/drawing/2014/main" id="{F86CFBE3-87B2-4B86-9C7E-161E49DA6E5E}"/>
            </a:ext>
            <a:ext uri="{147F2762-F138-4A5C-976F-8EAC2B608ADB}">
              <a16:predDERef xmlns:a16="http://schemas.microsoft.com/office/drawing/2014/main" pred="{D3047331-54D8-4860-ACE5-FC265FC728F8}"/>
            </a:ext>
          </a:extLst>
        </xdr:cNvPr>
        <xdr:cNvSpPr>
          <a:spLocks noChangeAspect="1" noChangeArrowheads="1"/>
        </xdr:cNvSpPr>
      </xdr:nvSpPr>
      <xdr:spPr bwMode="auto">
        <a:xfrm>
          <a:off x="31680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14" name="AutoShape 13" descr="i ne">
          <a:extLst>
            <a:ext uri="{FF2B5EF4-FFF2-40B4-BE49-F238E27FC236}">
              <a16:creationId xmlns:a16="http://schemas.microsoft.com/office/drawing/2014/main" id="{E3BFB14E-BB32-4250-BF3D-CB6E98CF24CE}"/>
            </a:ext>
            <a:ext uri="{147F2762-F138-4A5C-976F-8EAC2B608ADB}">
              <a16:predDERef xmlns:a16="http://schemas.microsoft.com/office/drawing/2014/main" pred="{F86CFBE3-87B2-4B86-9C7E-161E49DA6E5E}"/>
            </a:ext>
          </a:extLst>
        </xdr:cNvPr>
        <xdr:cNvSpPr>
          <a:spLocks noChangeAspect="1" noChangeArrowheads="1"/>
        </xdr:cNvSpPr>
      </xdr:nvSpPr>
      <xdr:spPr bwMode="auto">
        <a:xfrm>
          <a:off x="17964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15" name="AutoShape 14" descr="ny">
          <a:extLst>
            <a:ext uri="{FF2B5EF4-FFF2-40B4-BE49-F238E27FC236}">
              <a16:creationId xmlns:a16="http://schemas.microsoft.com/office/drawing/2014/main" id="{E8E09535-9C50-4057-BB65-B0B0939FFD58}"/>
            </a:ext>
            <a:ext uri="{147F2762-F138-4A5C-976F-8EAC2B608ADB}">
              <a16:predDERef xmlns:a16="http://schemas.microsoft.com/office/drawing/2014/main" pred="{E3BFB14E-BB32-4250-BF3D-CB6E98CF24CE}"/>
            </a:ext>
          </a:extLst>
        </xdr:cNvPr>
        <xdr:cNvSpPr>
          <a:spLocks noChangeAspect="1" noChangeArrowheads="1"/>
        </xdr:cNvSpPr>
      </xdr:nvSpPr>
      <xdr:spPr bwMode="auto">
        <a:xfrm>
          <a:off x="17964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16" name="AutoShape 15" descr="i ny">
          <a:extLst>
            <a:ext uri="{FF2B5EF4-FFF2-40B4-BE49-F238E27FC236}">
              <a16:creationId xmlns:a16="http://schemas.microsoft.com/office/drawing/2014/main" id="{8534F85E-28DB-42FC-A851-5BCA64019F86}"/>
            </a:ext>
            <a:ext uri="{147F2762-F138-4A5C-976F-8EAC2B608ADB}">
              <a16:predDERef xmlns:a16="http://schemas.microsoft.com/office/drawing/2014/main" pred="{E8E09535-9C50-4057-BB65-B0B0939FFD58}"/>
            </a:ext>
          </a:extLst>
        </xdr:cNvPr>
        <xdr:cNvSpPr>
          <a:spLocks noChangeAspect="1" noChangeArrowheads="1"/>
        </xdr:cNvSpPr>
      </xdr:nvSpPr>
      <xdr:spPr bwMode="auto">
        <a:xfrm>
          <a:off x="17964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17" name="AutoShape 16" descr="full">
          <a:extLst>
            <a:ext uri="{FF2B5EF4-FFF2-40B4-BE49-F238E27FC236}">
              <a16:creationId xmlns:a16="http://schemas.microsoft.com/office/drawing/2014/main" id="{67F72F0F-D097-4457-ADD1-6A9E5E6C1517}"/>
            </a:ext>
            <a:ext uri="{147F2762-F138-4A5C-976F-8EAC2B608ADB}">
              <a16:predDERef xmlns:a16="http://schemas.microsoft.com/office/drawing/2014/main" pred="{8534F85E-28DB-42FC-A851-5BCA64019F86}"/>
            </a:ext>
          </a:extLst>
        </xdr:cNvPr>
        <xdr:cNvSpPr>
          <a:spLocks noChangeAspect="1" noChangeArrowheads="1"/>
        </xdr:cNvSpPr>
      </xdr:nvSpPr>
      <xdr:spPr bwMode="auto">
        <a:xfrm>
          <a:off x="17964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18" name="AutoShape 17" descr="i ne">
          <a:extLst>
            <a:ext uri="{FF2B5EF4-FFF2-40B4-BE49-F238E27FC236}">
              <a16:creationId xmlns:a16="http://schemas.microsoft.com/office/drawing/2014/main" id="{FDAB9F56-C30B-4997-A6B0-4DFD808C8388}"/>
            </a:ext>
            <a:ext uri="{147F2762-F138-4A5C-976F-8EAC2B608ADB}">
              <a16:predDERef xmlns:a16="http://schemas.microsoft.com/office/drawing/2014/main" pred="{67F72F0F-D097-4457-ADD1-6A9E5E6C1517}"/>
            </a:ext>
          </a:extLst>
        </xdr:cNvPr>
        <xdr:cNvSpPr>
          <a:spLocks noChangeAspect="1" noChangeArrowheads="1"/>
        </xdr:cNvSpPr>
      </xdr:nvSpPr>
      <xdr:spPr bwMode="auto">
        <a:xfrm>
          <a:off x="24822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19" name="AutoShape 18" descr="ny">
          <a:extLst>
            <a:ext uri="{FF2B5EF4-FFF2-40B4-BE49-F238E27FC236}">
              <a16:creationId xmlns:a16="http://schemas.microsoft.com/office/drawing/2014/main" id="{A289F6EF-B480-4021-AA3E-9AE2D4249261}"/>
            </a:ext>
            <a:ext uri="{147F2762-F138-4A5C-976F-8EAC2B608ADB}">
              <a16:predDERef xmlns:a16="http://schemas.microsoft.com/office/drawing/2014/main" pred="{FDAB9F56-C30B-4997-A6B0-4DFD808C8388}"/>
            </a:ext>
          </a:extLst>
        </xdr:cNvPr>
        <xdr:cNvSpPr>
          <a:spLocks noChangeAspect="1" noChangeArrowheads="1"/>
        </xdr:cNvSpPr>
      </xdr:nvSpPr>
      <xdr:spPr bwMode="auto">
        <a:xfrm>
          <a:off x="24822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20" name="AutoShape 19" descr="i ny">
          <a:extLst>
            <a:ext uri="{FF2B5EF4-FFF2-40B4-BE49-F238E27FC236}">
              <a16:creationId xmlns:a16="http://schemas.microsoft.com/office/drawing/2014/main" id="{044744BF-55D4-4436-820B-EF618FC870F6}"/>
            </a:ext>
            <a:ext uri="{147F2762-F138-4A5C-976F-8EAC2B608ADB}">
              <a16:predDERef xmlns:a16="http://schemas.microsoft.com/office/drawing/2014/main" pred="{A289F6EF-B480-4021-AA3E-9AE2D4249261}"/>
            </a:ext>
          </a:extLst>
        </xdr:cNvPr>
        <xdr:cNvSpPr>
          <a:spLocks noChangeAspect="1" noChangeArrowheads="1"/>
        </xdr:cNvSpPr>
      </xdr:nvSpPr>
      <xdr:spPr bwMode="auto">
        <a:xfrm>
          <a:off x="24822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21" name="AutoShape 20" descr="full">
          <a:extLst>
            <a:ext uri="{FF2B5EF4-FFF2-40B4-BE49-F238E27FC236}">
              <a16:creationId xmlns:a16="http://schemas.microsoft.com/office/drawing/2014/main" id="{FCCF88DC-1ED6-4797-8B90-3D96DE5B3CAE}"/>
            </a:ext>
            <a:ext uri="{147F2762-F138-4A5C-976F-8EAC2B608ADB}">
              <a16:predDERef xmlns:a16="http://schemas.microsoft.com/office/drawing/2014/main" pred="{044744BF-55D4-4436-820B-EF618FC870F6}"/>
            </a:ext>
          </a:extLst>
        </xdr:cNvPr>
        <xdr:cNvSpPr>
          <a:spLocks noChangeAspect="1" noChangeArrowheads="1"/>
        </xdr:cNvSpPr>
      </xdr:nvSpPr>
      <xdr:spPr bwMode="auto">
        <a:xfrm>
          <a:off x="24822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22" name="AutoShape 21" descr="i ne">
          <a:extLst>
            <a:ext uri="{FF2B5EF4-FFF2-40B4-BE49-F238E27FC236}">
              <a16:creationId xmlns:a16="http://schemas.microsoft.com/office/drawing/2014/main" id="{D70E43C0-6778-4BF7-ADD5-45B9074A3152}"/>
            </a:ext>
            <a:ext uri="{147F2762-F138-4A5C-976F-8EAC2B608ADB}">
              <a16:predDERef xmlns:a16="http://schemas.microsoft.com/office/drawing/2014/main" pred="{FCCF88DC-1ED6-4797-8B90-3D96DE5B3CAE}"/>
            </a:ext>
          </a:extLst>
        </xdr:cNvPr>
        <xdr:cNvSpPr>
          <a:spLocks noChangeAspect="1" noChangeArrowheads="1"/>
        </xdr:cNvSpPr>
      </xdr:nvSpPr>
      <xdr:spPr bwMode="auto">
        <a:xfrm>
          <a:off x="31680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23" name="AutoShape 22" descr="ny">
          <a:extLst>
            <a:ext uri="{FF2B5EF4-FFF2-40B4-BE49-F238E27FC236}">
              <a16:creationId xmlns:a16="http://schemas.microsoft.com/office/drawing/2014/main" id="{3EEE82FC-573A-4294-9B68-10DF6ACCD874}"/>
            </a:ext>
            <a:ext uri="{147F2762-F138-4A5C-976F-8EAC2B608ADB}">
              <a16:predDERef xmlns:a16="http://schemas.microsoft.com/office/drawing/2014/main" pred="{D70E43C0-6778-4BF7-ADD5-45B9074A3152}"/>
            </a:ext>
          </a:extLst>
        </xdr:cNvPr>
        <xdr:cNvSpPr>
          <a:spLocks noChangeAspect="1" noChangeArrowheads="1"/>
        </xdr:cNvSpPr>
      </xdr:nvSpPr>
      <xdr:spPr bwMode="auto">
        <a:xfrm>
          <a:off x="31680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24" name="AutoShape 23" descr="i ny">
          <a:extLst>
            <a:ext uri="{FF2B5EF4-FFF2-40B4-BE49-F238E27FC236}">
              <a16:creationId xmlns:a16="http://schemas.microsoft.com/office/drawing/2014/main" id="{EC8BB312-343C-4EED-AB7E-6CB332DEAD9B}"/>
            </a:ext>
            <a:ext uri="{147F2762-F138-4A5C-976F-8EAC2B608ADB}">
              <a16:predDERef xmlns:a16="http://schemas.microsoft.com/office/drawing/2014/main" pred="{3EEE82FC-573A-4294-9B68-10DF6ACCD874}"/>
            </a:ext>
          </a:extLst>
        </xdr:cNvPr>
        <xdr:cNvSpPr>
          <a:spLocks noChangeAspect="1" noChangeArrowheads="1"/>
        </xdr:cNvSpPr>
      </xdr:nvSpPr>
      <xdr:spPr bwMode="auto">
        <a:xfrm>
          <a:off x="31680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25" name="AutoShape 24" descr="full">
          <a:extLst>
            <a:ext uri="{FF2B5EF4-FFF2-40B4-BE49-F238E27FC236}">
              <a16:creationId xmlns:a16="http://schemas.microsoft.com/office/drawing/2014/main" id="{6BE3051E-0F02-4447-BA5A-76C6F89222A3}"/>
            </a:ext>
            <a:ext uri="{147F2762-F138-4A5C-976F-8EAC2B608ADB}">
              <a16:predDERef xmlns:a16="http://schemas.microsoft.com/office/drawing/2014/main" pred="{EC8BB312-343C-4EED-AB7E-6CB332DEAD9B}"/>
            </a:ext>
          </a:extLst>
        </xdr:cNvPr>
        <xdr:cNvSpPr>
          <a:spLocks noChangeAspect="1" noChangeArrowheads="1"/>
        </xdr:cNvSpPr>
      </xdr:nvSpPr>
      <xdr:spPr bwMode="auto">
        <a:xfrm>
          <a:off x="31680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26" name="AutoShape 25" descr="i ne">
          <a:extLst>
            <a:ext uri="{FF2B5EF4-FFF2-40B4-BE49-F238E27FC236}">
              <a16:creationId xmlns:a16="http://schemas.microsoft.com/office/drawing/2014/main" id="{24CEDF81-BCEB-42DB-8096-D18E3BB78301}"/>
            </a:ext>
            <a:ext uri="{147F2762-F138-4A5C-976F-8EAC2B608ADB}">
              <a16:predDERef xmlns:a16="http://schemas.microsoft.com/office/drawing/2014/main" pred="{6BE3051E-0F02-4447-BA5A-76C6F89222A3}"/>
            </a:ext>
          </a:extLst>
        </xdr:cNvPr>
        <xdr:cNvSpPr>
          <a:spLocks noChangeAspect="1" noChangeArrowheads="1"/>
        </xdr:cNvSpPr>
      </xdr:nvSpPr>
      <xdr:spPr bwMode="auto">
        <a:xfrm>
          <a:off x="17964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27" name="AutoShape 26" descr="ny">
          <a:extLst>
            <a:ext uri="{FF2B5EF4-FFF2-40B4-BE49-F238E27FC236}">
              <a16:creationId xmlns:a16="http://schemas.microsoft.com/office/drawing/2014/main" id="{394AC861-FC8A-4400-B553-144226C1CBFB}"/>
            </a:ext>
            <a:ext uri="{147F2762-F138-4A5C-976F-8EAC2B608ADB}">
              <a16:predDERef xmlns:a16="http://schemas.microsoft.com/office/drawing/2014/main" pred="{24CEDF81-BCEB-42DB-8096-D18E3BB78301}"/>
            </a:ext>
          </a:extLst>
        </xdr:cNvPr>
        <xdr:cNvSpPr>
          <a:spLocks noChangeAspect="1" noChangeArrowheads="1"/>
        </xdr:cNvSpPr>
      </xdr:nvSpPr>
      <xdr:spPr bwMode="auto">
        <a:xfrm>
          <a:off x="17964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28" name="AutoShape 27" descr="i ny">
          <a:extLst>
            <a:ext uri="{FF2B5EF4-FFF2-40B4-BE49-F238E27FC236}">
              <a16:creationId xmlns:a16="http://schemas.microsoft.com/office/drawing/2014/main" id="{072F7D3D-CE2B-4845-AC23-A29C55966741}"/>
            </a:ext>
            <a:ext uri="{147F2762-F138-4A5C-976F-8EAC2B608ADB}">
              <a16:predDERef xmlns:a16="http://schemas.microsoft.com/office/drawing/2014/main" pred="{394AC861-FC8A-4400-B553-144226C1CBFB}"/>
            </a:ext>
          </a:extLst>
        </xdr:cNvPr>
        <xdr:cNvSpPr>
          <a:spLocks noChangeAspect="1" noChangeArrowheads="1"/>
        </xdr:cNvSpPr>
      </xdr:nvSpPr>
      <xdr:spPr bwMode="auto">
        <a:xfrm>
          <a:off x="17964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29" name="AutoShape 28" descr="full">
          <a:extLst>
            <a:ext uri="{FF2B5EF4-FFF2-40B4-BE49-F238E27FC236}">
              <a16:creationId xmlns:a16="http://schemas.microsoft.com/office/drawing/2014/main" id="{2C6AD26D-3C31-43AC-97B6-13D9D336D5F2}"/>
            </a:ext>
            <a:ext uri="{147F2762-F138-4A5C-976F-8EAC2B608ADB}">
              <a16:predDERef xmlns:a16="http://schemas.microsoft.com/office/drawing/2014/main" pred="{072F7D3D-CE2B-4845-AC23-A29C55966741}"/>
            </a:ext>
          </a:extLst>
        </xdr:cNvPr>
        <xdr:cNvSpPr>
          <a:spLocks noChangeAspect="1" noChangeArrowheads="1"/>
        </xdr:cNvSpPr>
      </xdr:nvSpPr>
      <xdr:spPr bwMode="auto">
        <a:xfrm>
          <a:off x="17964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30" name="AutoShape 29" descr="i ne">
          <a:extLst>
            <a:ext uri="{FF2B5EF4-FFF2-40B4-BE49-F238E27FC236}">
              <a16:creationId xmlns:a16="http://schemas.microsoft.com/office/drawing/2014/main" id="{AB06FDA9-444F-4C1C-87D2-011EE4614073}"/>
            </a:ext>
            <a:ext uri="{147F2762-F138-4A5C-976F-8EAC2B608ADB}">
              <a16:predDERef xmlns:a16="http://schemas.microsoft.com/office/drawing/2014/main" pred="{2C6AD26D-3C31-43AC-97B6-13D9D336D5F2}"/>
            </a:ext>
          </a:extLst>
        </xdr:cNvPr>
        <xdr:cNvSpPr>
          <a:spLocks noChangeAspect="1" noChangeArrowheads="1"/>
        </xdr:cNvSpPr>
      </xdr:nvSpPr>
      <xdr:spPr bwMode="auto">
        <a:xfrm>
          <a:off x="24822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31" name="AutoShape 30" descr="ny">
          <a:extLst>
            <a:ext uri="{FF2B5EF4-FFF2-40B4-BE49-F238E27FC236}">
              <a16:creationId xmlns:a16="http://schemas.microsoft.com/office/drawing/2014/main" id="{59DDDE11-1DF7-4E56-A04B-C6AB82C25C0D}"/>
            </a:ext>
            <a:ext uri="{147F2762-F138-4A5C-976F-8EAC2B608ADB}">
              <a16:predDERef xmlns:a16="http://schemas.microsoft.com/office/drawing/2014/main" pred="{AB06FDA9-444F-4C1C-87D2-011EE4614073}"/>
            </a:ext>
          </a:extLst>
        </xdr:cNvPr>
        <xdr:cNvSpPr>
          <a:spLocks noChangeAspect="1" noChangeArrowheads="1"/>
        </xdr:cNvSpPr>
      </xdr:nvSpPr>
      <xdr:spPr bwMode="auto">
        <a:xfrm>
          <a:off x="24822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32" name="AutoShape 31" descr="i ny">
          <a:extLst>
            <a:ext uri="{FF2B5EF4-FFF2-40B4-BE49-F238E27FC236}">
              <a16:creationId xmlns:a16="http://schemas.microsoft.com/office/drawing/2014/main" id="{94DFF3BC-2308-4C96-94A9-7202A7D84844}"/>
            </a:ext>
            <a:ext uri="{147F2762-F138-4A5C-976F-8EAC2B608ADB}">
              <a16:predDERef xmlns:a16="http://schemas.microsoft.com/office/drawing/2014/main" pred="{59DDDE11-1DF7-4E56-A04B-C6AB82C25C0D}"/>
            </a:ext>
          </a:extLst>
        </xdr:cNvPr>
        <xdr:cNvSpPr>
          <a:spLocks noChangeAspect="1" noChangeArrowheads="1"/>
        </xdr:cNvSpPr>
      </xdr:nvSpPr>
      <xdr:spPr bwMode="auto">
        <a:xfrm>
          <a:off x="24822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33" name="AutoShape 32" descr="full">
          <a:extLst>
            <a:ext uri="{FF2B5EF4-FFF2-40B4-BE49-F238E27FC236}">
              <a16:creationId xmlns:a16="http://schemas.microsoft.com/office/drawing/2014/main" id="{C7DDA8CD-77C5-49EB-9911-693795999110}"/>
            </a:ext>
            <a:ext uri="{147F2762-F138-4A5C-976F-8EAC2B608ADB}">
              <a16:predDERef xmlns:a16="http://schemas.microsoft.com/office/drawing/2014/main" pred="{94DFF3BC-2308-4C96-94A9-7202A7D84844}"/>
            </a:ext>
          </a:extLst>
        </xdr:cNvPr>
        <xdr:cNvSpPr>
          <a:spLocks noChangeAspect="1" noChangeArrowheads="1"/>
        </xdr:cNvSpPr>
      </xdr:nvSpPr>
      <xdr:spPr bwMode="auto">
        <a:xfrm>
          <a:off x="24822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34" name="AutoShape 33" descr="i ne">
          <a:extLst>
            <a:ext uri="{FF2B5EF4-FFF2-40B4-BE49-F238E27FC236}">
              <a16:creationId xmlns:a16="http://schemas.microsoft.com/office/drawing/2014/main" id="{CB8D7A38-ED2B-44D8-93DC-CC68AA7D2BD1}"/>
            </a:ext>
            <a:ext uri="{147F2762-F138-4A5C-976F-8EAC2B608ADB}">
              <a16:predDERef xmlns:a16="http://schemas.microsoft.com/office/drawing/2014/main" pred="{C7DDA8CD-77C5-49EB-9911-693795999110}"/>
            </a:ext>
          </a:extLst>
        </xdr:cNvPr>
        <xdr:cNvSpPr>
          <a:spLocks noChangeAspect="1" noChangeArrowheads="1"/>
        </xdr:cNvSpPr>
      </xdr:nvSpPr>
      <xdr:spPr bwMode="auto">
        <a:xfrm>
          <a:off x="31680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35" name="AutoShape 34" descr="ny">
          <a:extLst>
            <a:ext uri="{FF2B5EF4-FFF2-40B4-BE49-F238E27FC236}">
              <a16:creationId xmlns:a16="http://schemas.microsoft.com/office/drawing/2014/main" id="{99C6D9FD-6D57-4C71-B2A9-12AC605BC945}"/>
            </a:ext>
            <a:ext uri="{147F2762-F138-4A5C-976F-8EAC2B608ADB}">
              <a16:predDERef xmlns:a16="http://schemas.microsoft.com/office/drawing/2014/main" pred="{CB8D7A38-ED2B-44D8-93DC-CC68AA7D2BD1}"/>
            </a:ext>
          </a:extLst>
        </xdr:cNvPr>
        <xdr:cNvSpPr>
          <a:spLocks noChangeAspect="1" noChangeArrowheads="1"/>
        </xdr:cNvSpPr>
      </xdr:nvSpPr>
      <xdr:spPr bwMode="auto">
        <a:xfrm>
          <a:off x="31680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36" name="AutoShape 35" descr="i ny">
          <a:extLst>
            <a:ext uri="{FF2B5EF4-FFF2-40B4-BE49-F238E27FC236}">
              <a16:creationId xmlns:a16="http://schemas.microsoft.com/office/drawing/2014/main" id="{C5573273-527E-4B38-8F3F-1BC14BE68DEF}"/>
            </a:ext>
            <a:ext uri="{147F2762-F138-4A5C-976F-8EAC2B608ADB}">
              <a16:predDERef xmlns:a16="http://schemas.microsoft.com/office/drawing/2014/main" pred="{99C6D9FD-6D57-4C71-B2A9-12AC605BC945}"/>
            </a:ext>
          </a:extLst>
        </xdr:cNvPr>
        <xdr:cNvSpPr>
          <a:spLocks noChangeAspect="1" noChangeArrowheads="1"/>
        </xdr:cNvSpPr>
      </xdr:nvSpPr>
      <xdr:spPr bwMode="auto">
        <a:xfrm>
          <a:off x="31680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37" name="AutoShape 36" descr="full">
          <a:extLst>
            <a:ext uri="{FF2B5EF4-FFF2-40B4-BE49-F238E27FC236}">
              <a16:creationId xmlns:a16="http://schemas.microsoft.com/office/drawing/2014/main" id="{E464DB43-141A-4F4D-A028-2ED5568CD343}"/>
            </a:ext>
            <a:ext uri="{147F2762-F138-4A5C-976F-8EAC2B608ADB}">
              <a16:predDERef xmlns:a16="http://schemas.microsoft.com/office/drawing/2014/main" pred="{C5573273-527E-4B38-8F3F-1BC14BE68DEF}"/>
            </a:ext>
          </a:extLst>
        </xdr:cNvPr>
        <xdr:cNvSpPr>
          <a:spLocks noChangeAspect="1" noChangeArrowheads="1"/>
        </xdr:cNvSpPr>
      </xdr:nvSpPr>
      <xdr:spPr bwMode="auto">
        <a:xfrm>
          <a:off x="31680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38" name="AutoShape 37" descr="i ne">
          <a:extLst>
            <a:ext uri="{FF2B5EF4-FFF2-40B4-BE49-F238E27FC236}">
              <a16:creationId xmlns:a16="http://schemas.microsoft.com/office/drawing/2014/main" id="{C6C7DC40-E2DE-4EE8-A16E-1AC5A539B2B2}"/>
            </a:ext>
            <a:ext uri="{147F2762-F138-4A5C-976F-8EAC2B608ADB}">
              <a16:predDERef xmlns:a16="http://schemas.microsoft.com/office/drawing/2014/main" pred="{E464DB43-141A-4F4D-A028-2ED5568CD343}"/>
            </a:ext>
          </a:extLst>
        </xdr:cNvPr>
        <xdr:cNvSpPr>
          <a:spLocks noChangeAspect="1" noChangeArrowheads="1"/>
        </xdr:cNvSpPr>
      </xdr:nvSpPr>
      <xdr:spPr bwMode="auto">
        <a:xfrm>
          <a:off x="31680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39" name="AutoShape 38" descr="ny">
          <a:extLst>
            <a:ext uri="{FF2B5EF4-FFF2-40B4-BE49-F238E27FC236}">
              <a16:creationId xmlns:a16="http://schemas.microsoft.com/office/drawing/2014/main" id="{AFA9EC9F-CDAA-4E05-A561-40E729D4DD35}"/>
            </a:ext>
            <a:ext uri="{147F2762-F138-4A5C-976F-8EAC2B608ADB}">
              <a16:predDERef xmlns:a16="http://schemas.microsoft.com/office/drawing/2014/main" pred="{C6C7DC40-E2DE-4EE8-A16E-1AC5A539B2B2}"/>
            </a:ext>
          </a:extLst>
        </xdr:cNvPr>
        <xdr:cNvSpPr>
          <a:spLocks noChangeAspect="1" noChangeArrowheads="1"/>
        </xdr:cNvSpPr>
      </xdr:nvSpPr>
      <xdr:spPr bwMode="auto">
        <a:xfrm>
          <a:off x="17964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40" name="AutoShape 39" descr="i ny">
          <a:extLst>
            <a:ext uri="{FF2B5EF4-FFF2-40B4-BE49-F238E27FC236}">
              <a16:creationId xmlns:a16="http://schemas.microsoft.com/office/drawing/2014/main" id="{20C5D39A-2FA7-40E7-8D8C-D880BBF7FB3E}"/>
            </a:ext>
            <a:ext uri="{147F2762-F138-4A5C-976F-8EAC2B608ADB}">
              <a16:predDERef xmlns:a16="http://schemas.microsoft.com/office/drawing/2014/main" pred="{AFA9EC9F-CDAA-4E05-A561-40E729D4DD35}"/>
            </a:ext>
          </a:extLst>
        </xdr:cNvPr>
        <xdr:cNvSpPr>
          <a:spLocks noChangeAspect="1" noChangeArrowheads="1"/>
        </xdr:cNvSpPr>
      </xdr:nvSpPr>
      <xdr:spPr bwMode="auto">
        <a:xfrm>
          <a:off x="17964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41" name="AutoShape 40" descr="full">
          <a:extLst>
            <a:ext uri="{FF2B5EF4-FFF2-40B4-BE49-F238E27FC236}">
              <a16:creationId xmlns:a16="http://schemas.microsoft.com/office/drawing/2014/main" id="{96F9BC0F-6D37-4FA3-A4BB-C95434ED4E02}"/>
            </a:ext>
            <a:ext uri="{147F2762-F138-4A5C-976F-8EAC2B608ADB}">
              <a16:predDERef xmlns:a16="http://schemas.microsoft.com/office/drawing/2014/main" pred="{20C5D39A-2FA7-40E7-8D8C-D880BBF7FB3E}"/>
            </a:ext>
          </a:extLst>
        </xdr:cNvPr>
        <xdr:cNvSpPr>
          <a:spLocks noChangeAspect="1" noChangeArrowheads="1"/>
        </xdr:cNvSpPr>
      </xdr:nvSpPr>
      <xdr:spPr bwMode="auto">
        <a:xfrm>
          <a:off x="17964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93345</xdr:colOff>
      <xdr:row>2</xdr:row>
      <xdr:rowOff>93345</xdr:rowOff>
    </xdr:to>
    <xdr:sp macro="" textlink="">
      <xdr:nvSpPr>
        <xdr:cNvPr id="42" name="AutoShape 41" descr="i ne">
          <a:extLst>
            <a:ext uri="{FF2B5EF4-FFF2-40B4-BE49-F238E27FC236}">
              <a16:creationId xmlns:a16="http://schemas.microsoft.com/office/drawing/2014/main" id="{23A0928F-6971-488D-A460-51DC7D5003C0}"/>
            </a:ext>
            <a:ext uri="{147F2762-F138-4A5C-976F-8EAC2B608ADB}">
              <a16:predDERef xmlns:a16="http://schemas.microsoft.com/office/drawing/2014/main" pred="{96F9BC0F-6D37-4FA3-A4BB-C95434ED4E02}"/>
            </a:ext>
          </a:extLst>
        </xdr:cNvPr>
        <xdr:cNvSpPr>
          <a:spLocks noChangeAspect="1" noChangeArrowheads="1"/>
        </xdr:cNvSpPr>
      </xdr:nvSpPr>
      <xdr:spPr bwMode="auto">
        <a:xfrm>
          <a:off x="17964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43" name="AutoShape 42" descr="ny">
          <a:extLst>
            <a:ext uri="{FF2B5EF4-FFF2-40B4-BE49-F238E27FC236}">
              <a16:creationId xmlns:a16="http://schemas.microsoft.com/office/drawing/2014/main" id="{40FA0671-4741-4661-8706-D27C893B39AA}"/>
            </a:ext>
            <a:ext uri="{147F2762-F138-4A5C-976F-8EAC2B608ADB}">
              <a16:predDERef xmlns:a16="http://schemas.microsoft.com/office/drawing/2014/main" pred="{23A0928F-6971-488D-A460-51DC7D5003C0}"/>
            </a:ext>
          </a:extLst>
        </xdr:cNvPr>
        <xdr:cNvSpPr>
          <a:spLocks noChangeAspect="1" noChangeArrowheads="1"/>
        </xdr:cNvSpPr>
      </xdr:nvSpPr>
      <xdr:spPr bwMode="auto">
        <a:xfrm>
          <a:off x="24822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44" name="AutoShape 43" descr="i ny">
          <a:extLst>
            <a:ext uri="{FF2B5EF4-FFF2-40B4-BE49-F238E27FC236}">
              <a16:creationId xmlns:a16="http://schemas.microsoft.com/office/drawing/2014/main" id="{AB025CD4-3BE2-43F6-B24E-955C49F5CC80}"/>
            </a:ext>
            <a:ext uri="{147F2762-F138-4A5C-976F-8EAC2B608ADB}">
              <a16:predDERef xmlns:a16="http://schemas.microsoft.com/office/drawing/2014/main" pred="{40FA0671-4741-4661-8706-D27C893B39AA}"/>
            </a:ext>
          </a:extLst>
        </xdr:cNvPr>
        <xdr:cNvSpPr>
          <a:spLocks noChangeAspect="1" noChangeArrowheads="1"/>
        </xdr:cNvSpPr>
      </xdr:nvSpPr>
      <xdr:spPr bwMode="auto">
        <a:xfrm>
          <a:off x="24822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45" name="AutoShape 44" descr="full">
          <a:extLst>
            <a:ext uri="{FF2B5EF4-FFF2-40B4-BE49-F238E27FC236}">
              <a16:creationId xmlns:a16="http://schemas.microsoft.com/office/drawing/2014/main" id="{7C6BB95E-DBE0-4258-ABF8-0577D032F7A3}"/>
            </a:ext>
            <a:ext uri="{147F2762-F138-4A5C-976F-8EAC2B608ADB}">
              <a16:predDERef xmlns:a16="http://schemas.microsoft.com/office/drawing/2014/main" pred="{AB025CD4-3BE2-43F6-B24E-955C49F5CC80}"/>
            </a:ext>
          </a:extLst>
        </xdr:cNvPr>
        <xdr:cNvSpPr>
          <a:spLocks noChangeAspect="1" noChangeArrowheads="1"/>
        </xdr:cNvSpPr>
      </xdr:nvSpPr>
      <xdr:spPr bwMode="auto">
        <a:xfrm>
          <a:off x="24822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93345</xdr:colOff>
      <xdr:row>2</xdr:row>
      <xdr:rowOff>93345</xdr:rowOff>
    </xdr:to>
    <xdr:sp macro="" textlink="">
      <xdr:nvSpPr>
        <xdr:cNvPr id="46" name="AutoShape 45" descr="i ne">
          <a:extLst>
            <a:ext uri="{FF2B5EF4-FFF2-40B4-BE49-F238E27FC236}">
              <a16:creationId xmlns:a16="http://schemas.microsoft.com/office/drawing/2014/main" id="{AA934F58-AFF3-4D54-BF35-C19AE45117EA}"/>
            </a:ext>
            <a:ext uri="{147F2762-F138-4A5C-976F-8EAC2B608ADB}">
              <a16:predDERef xmlns:a16="http://schemas.microsoft.com/office/drawing/2014/main" pred="{7C6BB95E-DBE0-4258-ABF8-0577D032F7A3}"/>
            </a:ext>
          </a:extLst>
        </xdr:cNvPr>
        <xdr:cNvSpPr>
          <a:spLocks noChangeAspect="1" noChangeArrowheads="1"/>
        </xdr:cNvSpPr>
      </xdr:nvSpPr>
      <xdr:spPr bwMode="auto">
        <a:xfrm>
          <a:off x="24822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47" name="AutoShape 46" descr="ny">
          <a:extLst>
            <a:ext uri="{FF2B5EF4-FFF2-40B4-BE49-F238E27FC236}">
              <a16:creationId xmlns:a16="http://schemas.microsoft.com/office/drawing/2014/main" id="{192F574D-DADD-4DD3-8684-897A45186304}"/>
            </a:ext>
            <a:ext uri="{147F2762-F138-4A5C-976F-8EAC2B608ADB}">
              <a16:predDERef xmlns:a16="http://schemas.microsoft.com/office/drawing/2014/main" pred="{AA934F58-AFF3-4D54-BF35-C19AE45117EA}"/>
            </a:ext>
          </a:extLst>
        </xdr:cNvPr>
        <xdr:cNvSpPr>
          <a:spLocks noChangeAspect="1" noChangeArrowheads="1"/>
        </xdr:cNvSpPr>
      </xdr:nvSpPr>
      <xdr:spPr bwMode="auto">
        <a:xfrm>
          <a:off x="31680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48" name="AutoShape 47" descr="i ny">
          <a:extLst>
            <a:ext uri="{FF2B5EF4-FFF2-40B4-BE49-F238E27FC236}">
              <a16:creationId xmlns:a16="http://schemas.microsoft.com/office/drawing/2014/main" id="{73725471-1C9F-47FB-B896-AC5CB5EC27CF}"/>
            </a:ext>
            <a:ext uri="{147F2762-F138-4A5C-976F-8EAC2B608ADB}">
              <a16:predDERef xmlns:a16="http://schemas.microsoft.com/office/drawing/2014/main" pred="{192F574D-DADD-4DD3-8684-897A45186304}"/>
            </a:ext>
          </a:extLst>
        </xdr:cNvPr>
        <xdr:cNvSpPr>
          <a:spLocks noChangeAspect="1" noChangeArrowheads="1"/>
        </xdr:cNvSpPr>
      </xdr:nvSpPr>
      <xdr:spPr bwMode="auto">
        <a:xfrm>
          <a:off x="31680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49" name="AutoShape 48" descr="full">
          <a:extLst>
            <a:ext uri="{FF2B5EF4-FFF2-40B4-BE49-F238E27FC236}">
              <a16:creationId xmlns:a16="http://schemas.microsoft.com/office/drawing/2014/main" id="{FB672BB6-1AA2-4C9C-90DB-7ED66B9B2CDD}"/>
            </a:ext>
            <a:ext uri="{147F2762-F138-4A5C-976F-8EAC2B608ADB}">
              <a16:predDERef xmlns:a16="http://schemas.microsoft.com/office/drawing/2014/main" pred="{73725471-1C9F-47FB-B896-AC5CB5EC27CF}"/>
            </a:ext>
          </a:extLst>
        </xdr:cNvPr>
        <xdr:cNvSpPr>
          <a:spLocks noChangeAspect="1" noChangeArrowheads="1"/>
        </xdr:cNvSpPr>
      </xdr:nvSpPr>
      <xdr:spPr bwMode="auto">
        <a:xfrm>
          <a:off x="31680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93345</xdr:colOff>
      <xdr:row>2</xdr:row>
      <xdr:rowOff>93345</xdr:rowOff>
    </xdr:to>
    <xdr:sp macro="" textlink="">
      <xdr:nvSpPr>
        <xdr:cNvPr id="50" name="AutoShape 49" descr="i ne">
          <a:extLst>
            <a:ext uri="{FF2B5EF4-FFF2-40B4-BE49-F238E27FC236}">
              <a16:creationId xmlns:a16="http://schemas.microsoft.com/office/drawing/2014/main" id="{620906B4-0D6A-4EBC-9C7E-FF6767070C5E}"/>
            </a:ext>
            <a:ext uri="{147F2762-F138-4A5C-976F-8EAC2B608ADB}">
              <a16:predDERef xmlns:a16="http://schemas.microsoft.com/office/drawing/2014/main" pred="{FB672BB6-1AA2-4C9C-90DB-7ED66B9B2CDD}"/>
            </a:ext>
          </a:extLst>
        </xdr:cNvPr>
        <xdr:cNvSpPr>
          <a:spLocks noChangeAspect="1" noChangeArrowheads="1"/>
        </xdr:cNvSpPr>
      </xdr:nvSpPr>
      <xdr:spPr bwMode="auto">
        <a:xfrm>
          <a:off x="31680150" y="676275"/>
          <a:ext cx="93345" cy="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20C16-4339-4591-9E73-A1E734E9D45E}">
  <sheetPr>
    <tabColor rgb="FF92D050"/>
  </sheetPr>
  <dimension ref="A1:AC426"/>
  <sheetViews>
    <sheetView tabSelected="1" workbookViewId="0">
      <pane ySplit="1" topLeftCell="A2" activePane="bottomLeft" state="frozen"/>
      <selection pane="bottomLeft" activeCell="K3" sqref="K3"/>
    </sheetView>
  </sheetViews>
  <sheetFormatPr baseColWidth="10" defaultColWidth="11.42578125" defaultRowHeight="12.75" x14ac:dyDescent="0.2"/>
  <cols>
    <col min="2" max="2" width="7.5703125" bestFit="1" customWidth="1"/>
    <col min="3" max="3" width="17.5703125" style="112" bestFit="1" customWidth="1"/>
    <col min="5" max="5" width="14.85546875" bestFit="1" customWidth="1"/>
    <col min="6" max="6" width="21.42578125" bestFit="1" customWidth="1"/>
    <col min="8" max="8" width="4.42578125" customWidth="1"/>
  </cols>
  <sheetData>
    <row r="1" spans="1:29" x14ac:dyDescent="0.2">
      <c r="A1" t="s">
        <v>0</v>
      </c>
      <c r="B1" s="63" t="s">
        <v>1</v>
      </c>
      <c r="C1" s="112" t="s">
        <v>2</v>
      </c>
      <c r="D1" t="s">
        <v>3</v>
      </c>
      <c r="E1" t="s">
        <v>4</v>
      </c>
      <c r="F1" t="s">
        <v>5</v>
      </c>
      <c r="G1" t="s">
        <v>6</v>
      </c>
    </row>
    <row r="2" spans="1:29" x14ac:dyDescent="0.2">
      <c r="A2">
        <f>WEEKNUM(C2,21)</f>
        <v>1</v>
      </c>
      <c r="B2" s="63" t="s">
        <v>7</v>
      </c>
      <c r="C2" s="113">
        <v>47119</v>
      </c>
      <c r="D2" t="s">
        <v>8</v>
      </c>
      <c r="E2" s="74" t="s">
        <v>9</v>
      </c>
      <c r="F2" s="63" t="s">
        <v>10</v>
      </c>
      <c r="I2" s="64" t="s">
        <v>11</v>
      </c>
      <c r="J2" s="64" t="s">
        <v>1</v>
      </c>
      <c r="K2" s="64" t="s">
        <v>12</v>
      </c>
      <c r="L2" s="64" t="s">
        <v>13</v>
      </c>
    </row>
    <row r="3" spans="1:29" x14ac:dyDescent="0.2">
      <c r="A3">
        <f t="shared" ref="A3:A66" si="0">WEEKNUM(C3,21)</f>
        <v>1</v>
      </c>
      <c r="B3" s="63" t="s">
        <v>14</v>
      </c>
      <c r="C3" s="113">
        <v>47120</v>
      </c>
      <c r="D3" s="63" t="s">
        <v>8</v>
      </c>
      <c r="E3" s="63" t="s">
        <v>14</v>
      </c>
      <c r="I3" s="63" t="s">
        <v>8</v>
      </c>
      <c r="J3" s="63" t="s">
        <v>15</v>
      </c>
      <c r="K3">
        <f>COUNTIFS(D:D,I3,E:E,J3)</f>
        <v>37</v>
      </c>
    </row>
    <row r="4" spans="1:29" x14ac:dyDescent="0.2">
      <c r="A4">
        <f t="shared" si="0"/>
        <v>1</v>
      </c>
      <c r="B4" s="63" t="s">
        <v>16</v>
      </c>
      <c r="C4" s="113">
        <v>47121</v>
      </c>
      <c r="D4" s="63" t="s">
        <v>8</v>
      </c>
      <c r="E4" s="63" t="s">
        <v>16</v>
      </c>
      <c r="I4" s="63" t="s">
        <v>8</v>
      </c>
      <c r="J4" s="63" t="s">
        <v>17</v>
      </c>
      <c r="K4">
        <f t="shared" ref="K3:K9" si="1">COUNTIFS(D:D,I4,E:E,J4)</f>
        <v>39</v>
      </c>
    </row>
    <row r="5" spans="1:29" ht="12.75" customHeight="1" x14ac:dyDescent="0.2">
      <c r="A5">
        <f t="shared" si="0"/>
        <v>1</v>
      </c>
      <c r="B5" s="63" t="s">
        <v>18</v>
      </c>
      <c r="C5" s="113">
        <v>47122</v>
      </c>
      <c r="D5" t="s">
        <v>8</v>
      </c>
      <c r="E5" s="63" t="s">
        <v>18</v>
      </c>
      <c r="I5" s="63" t="s">
        <v>8</v>
      </c>
      <c r="J5" s="63" t="s">
        <v>19</v>
      </c>
      <c r="K5">
        <f t="shared" si="1"/>
        <v>40</v>
      </c>
    </row>
    <row r="6" spans="1:29" ht="12.75" customHeight="1" x14ac:dyDescent="0.2">
      <c r="A6">
        <f t="shared" si="0"/>
        <v>1</v>
      </c>
      <c r="B6" s="63" t="s">
        <v>20</v>
      </c>
      <c r="C6" s="113">
        <v>47123</v>
      </c>
      <c r="D6" t="s">
        <v>8</v>
      </c>
      <c r="E6" s="63" t="s">
        <v>20</v>
      </c>
      <c r="I6" s="63" t="s">
        <v>8</v>
      </c>
      <c r="J6" s="63" t="s">
        <v>21</v>
      </c>
      <c r="K6">
        <f t="shared" si="1"/>
        <v>38</v>
      </c>
    </row>
    <row r="7" spans="1:29" ht="12.75" customHeight="1" x14ac:dyDescent="0.2">
      <c r="A7">
        <f t="shared" si="0"/>
        <v>1</v>
      </c>
      <c r="B7" s="63" t="s">
        <v>22</v>
      </c>
      <c r="C7" s="113">
        <v>47124</v>
      </c>
      <c r="D7" t="s">
        <v>8</v>
      </c>
      <c r="E7" s="63" t="s">
        <v>22</v>
      </c>
      <c r="I7" s="63" t="s">
        <v>8</v>
      </c>
      <c r="J7" s="63" t="s">
        <v>23</v>
      </c>
      <c r="K7">
        <f t="shared" si="1"/>
        <v>39</v>
      </c>
      <c r="L7">
        <f>SUM(K3:K7)</f>
        <v>193</v>
      </c>
    </row>
    <row r="8" spans="1:29" ht="12.75" customHeight="1" x14ac:dyDescent="0.2">
      <c r="A8">
        <f t="shared" si="0"/>
        <v>1</v>
      </c>
      <c r="B8" s="63" t="s">
        <v>9</v>
      </c>
      <c r="C8" s="113">
        <v>47125</v>
      </c>
      <c r="D8" t="s">
        <v>8</v>
      </c>
      <c r="E8" s="63" t="s">
        <v>9</v>
      </c>
      <c r="I8" s="63" t="s">
        <v>8</v>
      </c>
      <c r="J8" s="63" t="s">
        <v>24</v>
      </c>
      <c r="K8">
        <f t="shared" si="1"/>
        <v>55</v>
      </c>
      <c r="L8">
        <f>SUM(K8)</f>
        <v>55</v>
      </c>
      <c r="AB8" s="63"/>
      <c r="AC8" s="63"/>
    </row>
    <row r="9" spans="1:29" ht="12.75" customHeight="1" x14ac:dyDescent="0.2">
      <c r="A9">
        <f t="shared" si="0"/>
        <v>2</v>
      </c>
      <c r="B9" s="63" t="s">
        <v>7</v>
      </c>
      <c r="C9" s="113">
        <v>47126</v>
      </c>
      <c r="D9" t="s">
        <v>8</v>
      </c>
      <c r="E9" s="63" t="s">
        <v>7</v>
      </c>
      <c r="I9" s="63" t="s">
        <v>8</v>
      </c>
      <c r="J9" s="63" t="s">
        <v>25</v>
      </c>
      <c r="K9">
        <f t="shared" si="1"/>
        <v>61</v>
      </c>
      <c r="L9">
        <f>SUM(K9)</f>
        <v>61</v>
      </c>
      <c r="AA9" s="63"/>
    </row>
    <row r="10" spans="1:29" ht="12.75" customHeight="1" x14ac:dyDescent="0.2">
      <c r="A10">
        <f t="shared" si="0"/>
        <v>2</v>
      </c>
      <c r="B10" s="63" t="s">
        <v>14</v>
      </c>
      <c r="C10" s="113">
        <v>47127</v>
      </c>
      <c r="D10" t="s">
        <v>8</v>
      </c>
      <c r="E10" s="63" t="s">
        <v>14</v>
      </c>
      <c r="I10" s="63"/>
      <c r="J10" s="63"/>
      <c r="K10">
        <f>SUM(K3:K9)</f>
        <v>309</v>
      </c>
      <c r="AA10" s="63"/>
    </row>
    <row r="11" spans="1:29" x14ac:dyDescent="0.2">
      <c r="A11">
        <f t="shared" si="0"/>
        <v>2</v>
      </c>
      <c r="B11" s="63" t="s">
        <v>16</v>
      </c>
      <c r="C11" s="113">
        <v>47128</v>
      </c>
      <c r="D11" t="s">
        <v>8</v>
      </c>
      <c r="E11" s="63" t="s">
        <v>16</v>
      </c>
      <c r="I11" s="63" t="s">
        <v>26</v>
      </c>
      <c r="J11" s="63" t="s">
        <v>15</v>
      </c>
      <c r="K11">
        <f t="shared" ref="K11:K17" si="2">COUNTIFS(D:D,I11,E:E,J11)</f>
        <v>2</v>
      </c>
      <c r="AA11" s="63"/>
    </row>
    <row r="12" spans="1:29" ht="12.75" customHeight="1" x14ac:dyDescent="0.2">
      <c r="A12">
        <f t="shared" si="0"/>
        <v>2</v>
      </c>
      <c r="B12" s="63" t="s">
        <v>18</v>
      </c>
      <c r="C12" s="113">
        <v>47129</v>
      </c>
      <c r="D12" t="s">
        <v>8</v>
      </c>
      <c r="E12" s="63" t="s">
        <v>18</v>
      </c>
      <c r="I12" s="63" t="s">
        <v>26</v>
      </c>
      <c r="J12" s="63" t="s">
        <v>17</v>
      </c>
      <c r="K12">
        <f t="shared" si="2"/>
        <v>2</v>
      </c>
      <c r="AA12" s="63"/>
    </row>
    <row r="13" spans="1:29" ht="12.75" customHeight="1" x14ac:dyDescent="0.2">
      <c r="A13">
        <f t="shared" si="0"/>
        <v>2</v>
      </c>
      <c r="B13" s="63" t="s">
        <v>20</v>
      </c>
      <c r="C13" s="113">
        <v>47130</v>
      </c>
      <c r="D13" t="s">
        <v>8</v>
      </c>
      <c r="E13" s="63" t="s">
        <v>20</v>
      </c>
      <c r="I13" s="63" t="s">
        <v>26</v>
      </c>
      <c r="J13" s="63" t="s">
        <v>19</v>
      </c>
      <c r="K13">
        <f t="shared" si="2"/>
        <v>2</v>
      </c>
      <c r="AA13" s="63"/>
    </row>
    <row r="14" spans="1:29" ht="13.5" customHeight="1" x14ac:dyDescent="0.2">
      <c r="A14">
        <f t="shared" si="0"/>
        <v>2</v>
      </c>
      <c r="B14" s="63" t="s">
        <v>22</v>
      </c>
      <c r="C14" s="113">
        <v>47131</v>
      </c>
      <c r="D14" t="s">
        <v>8</v>
      </c>
      <c r="E14" s="63" t="s">
        <v>22</v>
      </c>
      <c r="I14" s="63" t="s">
        <v>26</v>
      </c>
      <c r="J14" s="63" t="s">
        <v>21</v>
      </c>
      <c r="K14">
        <f t="shared" si="2"/>
        <v>2</v>
      </c>
    </row>
    <row r="15" spans="1:29" x14ac:dyDescent="0.2">
      <c r="A15">
        <f t="shared" si="0"/>
        <v>2</v>
      </c>
      <c r="B15" s="63" t="s">
        <v>9</v>
      </c>
      <c r="C15" s="113">
        <v>47132</v>
      </c>
      <c r="D15" t="s">
        <v>8</v>
      </c>
      <c r="E15" s="63" t="s">
        <v>9</v>
      </c>
      <c r="I15" s="63" t="s">
        <v>26</v>
      </c>
      <c r="J15" s="63" t="s">
        <v>23</v>
      </c>
      <c r="K15">
        <f t="shared" si="2"/>
        <v>2</v>
      </c>
    </row>
    <row r="16" spans="1:29" x14ac:dyDescent="0.2">
      <c r="A16">
        <f t="shared" si="0"/>
        <v>3</v>
      </c>
      <c r="B16" s="63" t="s">
        <v>7</v>
      </c>
      <c r="C16" s="113">
        <v>47133</v>
      </c>
      <c r="D16" t="s">
        <v>8</v>
      </c>
      <c r="E16" s="63" t="s">
        <v>7</v>
      </c>
      <c r="I16" s="63" t="s">
        <v>26</v>
      </c>
      <c r="J16" s="63" t="s">
        <v>24</v>
      </c>
      <c r="K16">
        <f t="shared" si="2"/>
        <v>0</v>
      </c>
    </row>
    <row r="17" spans="1:13" ht="12.75" customHeight="1" x14ac:dyDescent="0.2">
      <c r="A17">
        <f t="shared" si="0"/>
        <v>3</v>
      </c>
      <c r="B17" s="63" t="s">
        <v>14</v>
      </c>
      <c r="C17" s="113">
        <v>47134</v>
      </c>
      <c r="D17" t="s">
        <v>8</v>
      </c>
      <c r="E17" s="63" t="s">
        <v>14</v>
      </c>
      <c r="I17" s="63" t="s">
        <v>26</v>
      </c>
      <c r="J17" s="63" t="s">
        <v>25</v>
      </c>
      <c r="K17">
        <f t="shared" si="2"/>
        <v>0</v>
      </c>
    </row>
    <row r="18" spans="1:13" ht="12.75" customHeight="1" x14ac:dyDescent="0.2">
      <c r="A18">
        <f t="shared" si="0"/>
        <v>3</v>
      </c>
      <c r="B18" s="63" t="s">
        <v>16</v>
      </c>
      <c r="C18" s="113">
        <v>47135</v>
      </c>
      <c r="D18" t="s">
        <v>8</v>
      </c>
      <c r="E18" s="63" t="s">
        <v>16</v>
      </c>
      <c r="K18">
        <f>SUM(K11:K17)</f>
        <v>10</v>
      </c>
      <c r="L18">
        <f>SUM(K18)</f>
        <v>10</v>
      </c>
    </row>
    <row r="19" spans="1:13" ht="12.75" customHeight="1" x14ac:dyDescent="0.2">
      <c r="A19">
        <f t="shared" si="0"/>
        <v>3</v>
      </c>
      <c r="B19" s="63" t="s">
        <v>18</v>
      </c>
      <c r="C19" s="113">
        <v>47136</v>
      </c>
      <c r="D19" t="s">
        <v>8</v>
      </c>
      <c r="E19" s="63" t="s">
        <v>18</v>
      </c>
      <c r="I19" s="63" t="s">
        <v>27</v>
      </c>
      <c r="J19" s="63" t="s">
        <v>15</v>
      </c>
      <c r="K19">
        <f t="shared" ref="K19:K25" si="3">COUNTIFS(D:D,I19,E:E,J19)</f>
        <v>9</v>
      </c>
    </row>
    <row r="20" spans="1:13" ht="12.75" customHeight="1" x14ac:dyDescent="0.2">
      <c r="A20">
        <f t="shared" si="0"/>
        <v>3</v>
      </c>
      <c r="B20" s="63" t="s">
        <v>20</v>
      </c>
      <c r="C20" s="113">
        <v>47137</v>
      </c>
      <c r="D20" t="s">
        <v>8</v>
      </c>
      <c r="E20" s="63" t="s">
        <v>20</v>
      </c>
      <c r="I20" s="63" t="s">
        <v>27</v>
      </c>
      <c r="J20" s="63" t="s">
        <v>17</v>
      </c>
      <c r="K20">
        <f t="shared" si="3"/>
        <v>9</v>
      </c>
    </row>
    <row r="21" spans="1:13" ht="12.75" customHeight="1" x14ac:dyDescent="0.2">
      <c r="A21">
        <f t="shared" si="0"/>
        <v>3</v>
      </c>
      <c r="B21" s="63" t="s">
        <v>22</v>
      </c>
      <c r="C21" s="113">
        <v>47138</v>
      </c>
      <c r="D21" t="s">
        <v>8</v>
      </c>
      <c r="E21" s="63" t="s">
        <v>22</v>
      </c>
      <c r="I21" s="63" t="s">
        <v>27</v>
      </c>
      <c r="J21" s="63" t="s">
        <v>19</v>
      </c>
      <c r="K21">
        <f t="shared" si="3"/>
        <v>9</v>
      </c>
    </row>
    <row r="22" spans="1:13" ht="12.75" customHeight="1" x14ac:dyDescent="0.2">
      <c r="A22">
        <f t="shared" si="0"/>
        <v>3</v>
      </c>
      <c r="B22" s="63" t="s">
        <v>9</v>
      </c>
      <c r="C22" s="113">
        <v>47139</v>
      </c>
      <c r="D22" t="s">
        <v>8</v>
      </c>
      <c r="E22" s="63" t="s">
        <v>9</v>
      </c>
      <c r="I22" s="63" t="s">
        <v>27</v>
      </c>
      <c r="J22" s="63" t="s">
        <v>21</v>
      </c>
      <c r="K22">
        <f t="shared" si="3"/>
        <v>9</v>
      </c>
    </row>
    <row r="23" spans="1:13" ht="12.75" customHeight="1" x14ac:dyDescent="0.2">
      <c r="A23">
        <f t="shared" si="0"/>
        <v>4</v>
      </c>
      <c r="B23" s="63" t="s">
        <v>7</v>
      </c>
      <c r="C23" s="113">
        <v>47140</v>
      </c>
      <c r="D23" t="s">
        <v>8</v>
      </c>
      <c r="E23" s="63" t="s">
        <v>7</v>
      </c>
      <c r="I23" s="63" t="s">
        <v>27</v>
      </c>
      <c r="J23" s="63" t="s">
        <v>23</v>
      </c>
      <c r="K23">
        <f t="shared" si="3"/>
        <v>10</v>
      </c>
    </row>
    <row r="24" spans="1:13" ht="12.75" customHeight="1" x14ac:dyDescent="0.2">
      <c r="A24">
        <f t="shared" si="0"/>
        <v>4</v>
      </c>
      <c r="B24" s="63" t="s">
        <v>14</v>
      </c>
      <c r="C24" s="113">
        <v>47141</v>
      </c>
      <c r="D24" t="s">
        <v>8</v>
      </c>
      <c r="E24" s="63" t="s">
        <v>14</v>
      </c>
      <c r="I24" s="63" t="s">
        <v>27</v>
      </c>
      <c r="J24" s="63" t="s">
        <v>24</v>
      </c>
      <c r="K24">
        <f t="shared" si="3"/>
        <v>0</v>
      </c>
    </row>
    <row r="25" spans="1:13" ht="12.75" customHeight="1" x14ac:dyDescent="0.2">
      <c r="A25">
        <f t="shared" si="0"/>
        <v>4</v>
      </c>
      <c r="B25" s="63" t="s">
        <v>16</v>
      </c>
      <c r="C25" s="113">
        <v>47142</v>
      </c>
      <c r="D25" t="s">
        <v>8</v>
      </c>
      <c r="E25" s="63" t="s">
        <v>16</v>
      </c>
      <c r="I25" s="63" t="s">
        <v>27</v>
      </c>
      <c r="J25" s="63" t="s">
        <v>25</v>
      </c>
      <c r="K25">
        <f t="shared" si="3"/>
        <v>0</v>
      </c>
    </row>
    <row r="26" spans="1:13" ht="12.75" customHeight="1" x14ac:dyDescent="0.2">
      <c r="A26">
        <f t="shared" si="0"/>
        <v>4</v>
      </c>
      <c r="B26" s="63" t="s">
        <v>18</v>
      </c>
      <c r="C26" s="113">
        <v>47143</v>
      </c>
      <c r="D26" t="s">
        <v>8</v>
      </c>
      <c r="E26" s="63" t="s">
        <v>18</v>
      </c>
      <c r="K26">
        <f>SUM(K19:K25)</f>
        <v>46</v>
      </c>
      <c r="L26">
        <f>SUM(K26)</f>
        <v>46</v>
      </c>
    </row>
    <row r="27" spans="1:13" ht="12.75" customHeight="1" x14ac:dyDescent="0.2">
      <c r="A27">
        <f t="shared" si="0"/>
        <v>4</v>
      </c>
      <c r="B27" s="63" t="s">
        <v>20</v>
      </c>
      <c r="C27" s="113">
        <v>47144</v>
      </c>
      <c r="D27" t="s">
        <v>8</v>
      </c>
      <c r="E27" s="63" t="s">
        <v>20</v>
      </c>
    </row>
    <row r="28" spans="1:13" ht="13.5" customHeight="1" x14ac:dyDescent="0.2">
      <c r="A28">
        <f t="shared" si="0"/>
        <v>4</v>
      </c>
      <c r="B28" s="63" t="s">
        <v>22</v>
      </c>
      <c r="C28" s="113">
        <v>47145</v>
      </c>
      <c r="D28" t="s">
        <v>8</v>
      </c>
      <c r="E28" s="63" t="s">
        <v>22</v>
      </c>
      <c r="L28">
        <f>SUM(L3:L26)</f>
        <v>365</v>
      </c>
      <c r="M28" s="63" t="s">
        <v>28</v>
      </c>
    </row>
    <row r="29" spans="1:13" x14ac:dyDescent="0.2">
      <c r="A29">
        <f t="shared" si="0"/>
        <v>4</v>
      </c>
      <c r="B29" s="63" t="s">
        <v>9</v>
      </c>
      <c r="C29" s="113">
        <v>47146</v>
      </c>
      <c r="D29" t="s">
        <v>8</v>
      </c>
      <c r="E29" s="63" t="s">
        <v>9</v>
      </c>
    </row>
    <row r="30" spans="1:13" x14ac:dyDescent="0.2">
      <c r="A30">
        <f t="shared" si="0"/>
        <v>5</v>
      </c>
      <c r="B30" s="63" t="s">
        <v>7</v>
      </c>
      <c r="C30" s="113">
        <v>47147</v>
      </c>
      <c r="D30" t="s">
        <v>8</v>
      </c>
      <c r="E30" s="63" t="s">
        <v>7</v>
      </c>
    </row>
    <row r="31" spans="1:13" ht="12.75" customHeight="1" x14ac:dyDescent="0.2">
      <c r="A31">
        <f t="shared" si="0"/>
        <v>5</v>
      </c>
      <c r="B31" s="63" t="s">
        <v>14</v>
      </c>
      <c r="C31" s="113">
        <v>47148</v>
      </c>
      <c r="D31" t="s">
        <v>8</v>
      </c>
      <c r="E31" s="63" t="s">
        <v>14</v>
      </c>
    </row>
    <row r="32" spans="1:13" ht="12.75" customHeight="1" x14ac:dyDescent="0.2">
      <c r="A32">
        <f t="shared" si="0"/>
        <v>5</v>
      </c>
      <c r="B32" s="63" t="s">
        <v>16</v>
      </c>
      <c r="C32" s="113">
        <v>47149</v>
      </c>
      <c r="D32" t="s">
        <v>8</v>
      </c>
      <c r="E32" s="63" t="s">
        <v>16</v>
      </c>
    </row>
    <row r="33" spans="1:13" ht="12.75" customHeight="1" x14ac:dyDescent="0.2">
      <c r="A33">
        <f t="shared" si="0"/>
        <v>5</v>
      </c>
      <c r="B33" s="63" t="s">
        <v>18</v>
      </c>
      <c r="C33" s="113">
        <v>47150</v>
      </c>
      <c r="D33" t="s">
        <v>8</v>
      </c>
      <c r="E33" s="63" t="s">
        <v>18</v>
      </c>
      <c r="I33" s="64" t="s">
        <v>29</v>
      </c>
    </row>
    <row r="34" spans="1:13" ht="12.75" customHeight="1" x14ac:dyDescent="0.2">
      <c r="A34">
        <f t="shared" si="0"/>
        <v>5</v>
      </c>
      <c r="B34" s="63" t="s">
        <v>20</v>
      </c>
      <c r="C34" s="113">
        <v>47151</v>
      </c>
      <c r="D34" t="s">
        <v>8</v>
      </c>
      <c r="E34" s="63" t="s">
        <v>20</v>
      </c>
      <c r="I34" s="90" t="s">
        <v>30</v>
      </c>
      <c r="J34" s="14"/>
      <c r="K34" s="4">
        <f>K3</f>
        <v>37</v>
      </c>
    </row>
    <row r="35" spans="1:13" ht="12.75" customHeight="1" x14ac:dyDescent="0.2">
      <c r="A35">
        <f t="shared" si="0"/>
        <v>5</v>
      </c>
      <c r="B35" s="63" t="s">
        <v>22</v>
      </c>
      <c r="C35" s="113">
        <v>47152</v>
      </c>
      <c r="D35" t="s">
        <v>8</v>
      </c>
      <c r="E35" s="63" t="s">
        <v>22</v>
      </c>
      <c r="I35" s="90" t="s">
        <v>31</v>
      </c>
      <c r="J35" s="14"/>
      <c r="K35" s="4">
        <f>K4</f>
        <v>39</v>
      </c>
    </row>
    <row r="36" spans="1:13" ht="12.75" customHeight="1" x14ac:dyDescent="0.2">
      <c r="A36">
        <f t="shared" si="0"/>
        <v>5</v>
      </c>
      <c r="B36" s="63" t="s">
        <v>9</v>
      </c>
      <c r="C36" s="113">
        <v>47153</v>
      </c>
      <c r="D36" t="s">
        <v>8</v>
      </c>
      <c r="E36" s="63" t="s">
        <v>9</v>
      </c>
      <c r="I36" s="90" t="s">
        <v>32</v>
      </c>
      <c r="J36" s="14"/>
      <c r="K36" s="4">
        <f>K5</f>
        <v>40</v>
      </c>
    </row>
    <row r="37" spans="1:13" ht="12.75" customHeight="1" x14ac:dyDescent="0.2">
      <c r="A37">
        <f t="shared" si="0"/>
        <v>6</v>
      </c>
      <c r="B37" s="63" t="s">
        <v>7</v>
      </c>
      <c r="C37" s="113">
        <v>47154</v>
      </c>
      <c r="D37" t="s">
        <v>8</v>
      </c>
      <c r="E37" s="63" t="s">
        <v>7</v>
      </c>
      <c r="I37" s="90" t="s">
        <v>33</v>
      </c>
      <c r="J37" s="14"/>
      <c r="K37" s="4">
        <f>K6</f>
        <v>38</v>
      </c>
    </row>
    <row r="38" spans="1:13" ht="12.75" customHeight="1" x14ac:dyDescent="0.2">
      <c r="A38">
        <f t="shared" si="0"/>
        <v>6</v>
      </c>
      <c r="B38" s="63" t="s">
        <v>14</v>
      </c>
      <c r="C38" s="113">
        <v>47155</v>
      </c>
      <c r="D38" t="s">
        <v>8</v>
      </c>
      <c r="E38" s="63" t="s">
        <v>14</v>
      </c>
      <c r="I38" s="90" t="s">
        <v>34</v>
      </c>
      <c r="J38" s="14"/>
      <c r="K38" s="4">
        <f>K7</f>
        <v>39</v>
      </c>
    </row>
    <row r="39" spans="1:13" ht="12.75" customHeight="1" x14ac:dyDescent="0.2">
      <c r="A39">
        <f t="shared" si="0"/>
        <v>6</v>
      </c>
      <c r="B39" s="63" t="s">
        <v>16</v>
      </c>
      <c r="C39" s="113">
        <v>47156</v>
      </c>
      <c r="D39" t="s">
        <v>8</v>
      </c>
      <c r="E39" s="63" t="s">
        <v>16</v>
      </c>
      <c r="I39" s="90" t="s">
        <v>35</v>
      </c>
      <c r="J39" s="14"/>
      <c r="K39" s="4">
        <f>SUM(K11:K14)</f>
        <v>8</v>
      </c>
    </row>
    <row r="40" spans="1:13" ht="12.75" customHeight="1" x14ac:dyDescent="0.2">
      <c r="A40">
        <f t="shared" si="0"/>
        <v>6</v>
      </c>
      <c r="B40" s="63" t="s">
        <v>18</v>
      </c>
      <c r="C40" s="113">
        <v>47157</v>
      </c>
      <c r="D40" t="s">
        <v>8</v>
      </c>
      <c r="E40" s="63" t="s">
        <v>18</v>
      </c>
      <c r="I40" s="90" t="s">
        <v>36</v>
      </c>
      <c r="J40" s="14"/>
      <c r="K40" s="4">
        <f>K15</f>
        <v>2</v>
      </c>
      <c r="M40" s="85"/>
    </row>
    <row r="41" spans="1:13" ht="12.75" customHeight="1" x14ac:dyDescent="0.2">
      <c r="A41">
        <f t="shared" si="0"/>
        <v>6</v>
      </c>
      <c r="B41" s="63" t="s">
        <v>20</v>
      </c>
      <c r="C41" s="113">
        <v>47158</v>
      </c>
      <c r="D41" t="s">
        <v>8</v>
      </c>
      <c r="E41" s="63" t="s">
        <v>20</v>
      </c>
      <c r="I41" s="90" t="s">
        <v>37</v>
      </c>
      <c r="J41" s="14"/>
      <c r="K41" s="4">
        <f>SUM(K19:K22)</f>
        <v>36</v>
      </c>
      <c r="M41" s="85"/>
    </row>
    <row r="42" spans="1:13" ht="12.75" customHeight="1" x14ac:dyDescent="0.2">
      <c r="A42">
        <f t="shared" si="0"/>
        <v>6</v>
      </c>
      <c r="B42" s="63" t="s">
        <v>22</v>
      </c>
      <c r="C42" s="113">
        <v>47159</v>
      </c>
      <c r="D42" t="s">
        <v>8</v>
      </c>
      <c r="E42" s="63" t="s">
        <v>22</v>
      </c>
      <c r="I42" s="90" t="s">
        <v>38</v>
      </c>
      <c r="J42" s="14"/>
      <c r="K42" s="4">
        <f>K23</f>
        <v>10</v>
      </c>
      <c r="M42" s="85"/>
    </row>
    <row r="43" spans="1:13" ht="13.5" customHeight="1" x14ac:dyDescent="0.2">
      <c r="A43">
        <f t="shared" si="0"/>
        <v>6</v>
      </c>
      <c r="B43" s="63" t="s">
        <v>9</v>
      </c>
      <c r="C43" s="113">
        <v>47160</v>
      </c>
      <c r="D43" t="s">
        <v>8</v>
      </c>
      <c r="E43" s="63" t="s">
        <v>9</v>
      </c>
      <c r="I43" s="90" t="s">
        <v>22</v>
      </c>
      <c r="J43" s="14"/>
      <c r="K43" s="4">
        <f>L8</f>
        <v>55</v>
      </c>
      <c r="M43" s="85"/>
    </row>
    <row r="44" spans="1:13" x14ac:dyDescent="0.2">
      <c r="A44">
        <f t="shared" si="0"/>
        <v>7</v>
      </c>
      <c r="B44" s="63" t="s">
        <v>7</v>
      </c>
      <c r="C44" s="113">
        <v>47161</v>
      </c>
      <c r="D44" t="s">
        <v>8</v>
      </c>
      <c r="E44" s="63" t="s">
        <v>7</v>
      </c>
      <c r="I44" s="90" t="s">
        <v>9</v>
      </c>
      <c r="J44" s="14"/>
      <c r="K44" s="4">
        <f>L9</f>
        <v>61</v>
      </c>
      <c r="M44" s="85"/>
    </row>
    <row r="45" spans="1:13" x14ac:dyDescent="0.2">
      <c r="A45">
        <f t="shared" si="0"/>
        <v>7</v>
      </c>
      <c r="B45" s="63" t="s">
        <v>14</v>
      </c>
      <c r="C45" s="113">
        <v>47162</v>
      </c>
      <c r="D45" t="s">
        <v>8</v>
      </c>
      <c r="E45" s="63" t="s">
        <v>14</v>
      </c>
      <c r="K45" s="84">
        <f>SUM(K34:K44)</f>
        <v>365</v>
      </c>
      <c r="M45" s="85"/>
    </row>
    <row r="46" spans="1:13" ht="12.75" customHeight="1" x14ac:dyDescent="0.2">
      <c r="A46">
        <f t="shared" si="0"/>
        <v>7</v>
      </c>
      <c r="B46" s="63" t="s">
        <v>16</v>
      </c>
      <c r="C46" s="113">
        <v>47163</v>
      </c>
      <c r="D46" t="s">
        <v>8</v>
      </c>
      <c r="E46" s="63" t="s">
        <v>16</v>
      </c>
      <c r="I46" s="2"/>
      <c r="J46" s="2"/>
      <c r="M46" s="85"/>
    </row>
    <row r="47" spans="1:13" ht="12.75" customHeight="1" x14ac:dyDescent="0.2">
      <c r="A47">
        <f t="shared" si="0"/>
        <v>7</v>
      </c>
      <c r="B47" s="63" t="s">
        <v>18</v>
      </c>
      <c r="C47" s="113">
        <v>47164</v>
      </c>
      <c r="D47" t="s">
        <v>8</v>
      </c>
      <c r="E47" s="63" t="s">
        <v>18</v>
      </c>
      <c r="I47" s="2"/>
      <c r="J47" s="2"/>
      <c r="M47" s="85"/>
    </row>
    <row r="48" spans="1:13" ht="12.75" customHeight="1" x14ac:dyDescent="0.2">
      <c r="A48">
        <f t="shared" si="0"/>
        <v>7</v>
      </c>
      <c r="B48" s="63" t="s">
        <v>20</v>
      </c>
      <c r="C48" s="113">
        <v>47165</v>
      </c>
      <c r="D48" t="s">
        <v>8</v>
      </c>
      <c r="E48" s="63" t="s">
        <v>20</v>
      </c>
      <c r="I48" s="2"/>
      <c r="J48" s="2"/>
      <c r="M48" s="85"/>
    </row>
    <row r="49" spans="1:13" ht="12.75" customHeight="1" x14ac:dyDescent="0.2">
      <c r="A49">
        <f t="shared" si="0"/>
        <v>7</v>
      </c>
      <c r="B49" s="63" t="s">
        <v>22</v>
      </c>
      <c r="C49" s="113">
        <v>47166</v>
      </c>
      <c r="D49" t="s">
        <v>8</v>
      </c>
      <c r="E49" s="63" t="s">
        <v>22</v>
      </c>
      <c r="I49" s="2"/>
      <c r="J49" s="2"/>
      <c r="M49" s="85"/>
    </row>
    <row r="50" spans="1:13" ht="12.75" customHeight="1" x14ac:dyDescent="0.2">
      <c r="A50">
        <f t="shared" si="0"/>
        <v>7</v>
      </c>
      <c r="B50" s="63" t="s">
        <v>9</v>
      </c>
      <c r="C50" s="113">
        <v>47167</v>
      </c>
      <c r="D50" t="s">
        <v>8</v>
      </c>
      <c r="E50" s="63" t="s">
        <v>9</v>
      </c>
      <c r="I50" s="2"/>
      <c r="J50" s="2"/>
      <c r="M50" s="85"/>
    </row>
    <row r="51" spans="1:13" ht="12.75" customHeight="1" x14ac:dyDescent="0.2">
      <c r="A51">
        <f t="shared" si="0"/>
        <v>8</v>
      </c>
      <c r="B51" s="63" t="s">
        <v>7</v>
      </c>
      <c r="C51" s="113">
        <v>47168</v>
      </c>
      <c r="D51" t="s">
        <v>27</v>
      </c>
      <c r="E51" s="63" t="s">
        <v>7</v>
      </c>
      <c r="F51" s="63" t="s">
        <v>39</v>
      </c>
      <c r="I51" s="2"/>
      <c r="J51" s="2"/>
      <c r="M51" s="85"/>
    </row>
    <row r="52" spans="1:13" ht="12.75" customHeight="1" x14ac:dyDescent="0.2">
      <c r="A52">
        <f t="shared" si="0"/>
        <v>8</v>
      </c>
      <c r="B52" s="63" t="s">
        <v>14</v>
      </c>
      <c r="C52" s="113">
        <v>47169</v>
      </c>
      <c r="D52" t="s">
        <v>27</v>
      </c>
      <c r="E52" s="63" t="s">
        <v>14</v>
      </c>
      <c r="F52" s="63" t="s">
        <v>39</v>
      </c>
      <c r="M52" s="85"/>
    </row>
    <row r="53" spans="1:13" ht="12.75" customHeight="1" x14ac:dyDescent="0.2">
      <c r="A53">
        <f t="shared" si="0"/>
        <v>8</v>
      </c>
      <c r="B53" s="63" t="s">
        <v>16</v>
      </c>
      <c r="C53" s="113">
        <v>47170</v>
      </c>
      <c r="D53" t="s">
        <v>27</v>
      </c>
      <c r="E53" s="63" t="s">
        <v>16</v>
      </c>
      <c r="F53" s="63" t="s">
        <v>39</v>
      </c>
    </row>
    <row r="54" spans="1:13" ht="12.75" customHeight="1" x14ac:dyDescent="0.2">
      <c r="A54">
        <f t="shared" si="0"/>
        <v>8</v>
      </c>
      <c r="B54" s="63" t="s">
        <v>18</v>
      </c>
      <c r="C54" s="113">
        <v>47171</v>
      </c>
      <c r="D54" s="63" t="s">
        <v>27</v>
      </c>
      <c r="E54" s="63" t="s">
        <v>18</v>
      </c>
      <c r="F54" s="63" t="s">
        <v>39</v>
      </c>
      <c r="M54" s="85"/>
    </row>
    <row r="55" spans="1:13" ht="12.75" customHeight="1" x14ac:dyDescent="0.2">
      <c r="A55">
        <f t="shared" si="0"/>
        <v>8</v>
      </c>
      <c r="B55" s="63" t="s">
        <v>20</v>
      </c>
      <c r="C55" s="113">
        <v>47172</v>
      </c>
      <c r="D55" s="63" t="s">
        <v>27</v>
      </c>
      <c r="E55" s="63" t="s">
        <v>20</v>
      </c>
      <c r="F55" s="63" t="s">
        <v>39</v>
      </c>
      <c r="M55" s="85"/>
    </row>
    <row r="56" spans="1:13" ht="12.75" customHeight="1" x14ac:dyDescent="0.2">
      <c r="A56">
        <f t="shared" si="0"/>
        <v>8</v>
      </c>
      <c r="B56" s="63" t="s">
        <v>22</v>
      </c>
      <c r="C56" s="113">
        <v>47173</v>
      </c>
      <c r="D56" s="63" t="s">
        <v>8</v>
      </c>
      <c r="E56" s="63" t="s">
        <v>22</v>
      </c>
      <c r="M56" s="85"/>
    </row>
    <row r="57" spans="1:13" ht="13.5" customHeight="1" x14ac:dyDescent="0.2">
      <c r="A57">
        <f t="shared" si="0"/>
        <v>8</v>
      </c>
      <c r="B57" s="63" t="s">
        <v>9</v>
      </c>
      <c r="C57" s="113">
        <v>47174</v>
      </c>
      <c r="D57" s="63" t="s">
        <v>8</v>
      </c>
      <c r="E57" s="63" t="s">
        <v>9</v>
      </c>
      <c r="M57" s="85"/>
    </row>
    <row r="58" spans="1:13" x14ac:dyDescent="0.2">
      <c r="A58">
        <f t="shared" si="0"/>
        <v>9</v>
      </c>
      <c r="B58" s="63" t="s">
        <v>7</v>
      </c>
      <c r="C58" s="113">
        <v>47175</v>
      </c>
      <c r="D58" s="63" t="s">
        <v>8</v>
      </c>
      <c r="E58" s="63" t="s">
        <v>7</v>
      </c>
    </row>
    <row r="59" spans="1:13" x14ac:dyDescent="0.2">
      <c r="A59">
        <f t="shared" si="0"/>
        <v>9</v>
      </c>
      <c r="B59" s="63" t="s">
        <v>14</v>
      </c>
      <c r="C59" s="113">
        <v>47176</v>
      </c>
      <c r="D59" s="63" t="s">
        <v>8</v>
      </c>
      <c r="E59" s="63" t="s">
        <v>14</v>
      </c>
    </row>
    <row r="60" spans="1:13" x14ac:dyDescent="0.2">
      <c r="A60">
        <f t="shared" si="0"/>
        <v>9</v>
      </c>
      <c r="B60" s="63" t="s">
        <v>16</v>
      </c>
      <c r="C60" s="113">
        <v>47177</v>
      </c>
      <c r="D60" t="s">
        <v>8</v>
      </c>
      <c r="E60" s="63" t="s">
        <v>16</v>
      </c>
    </row>
    <row r="61" spans="1:13" x14ac:dyDescent="0.2">
      <c r="A61">
        <f t="shared" si="0"/>
        <v>9</v>
      </c>
      <c r="B61" s="63" t="s">
        <v>18</v>
      </c>
      <c r="C61" s="113">
        <v>47178</v>
      </c>
      <c r="D61" t="s">
        <v>8</v>
      </c>
      <c r="E61" s="63" t="s">
        <v>18</v>
      </c>
    </row>
    <row r="62" spans="1:13" x14ac:dyDescent="0.2">
      <c r="A62">
        <f t="shared" si="0"/>
        <v>9</v>
      </c>
      <c r="B62" s="63" t="s">
        <v>20</v>
      </c>
      <c r="C62" s="113">
        <v>47179</v>
      </c>
      <c r="D62" t="s">
        <v>8</v>
      </c>
      <c r="E62" s="63" t="s">
        <v>20</v>
      </c>
    </row>
    <row r="63" spans="1:13" x14ac:dyDescent="0.2">
      <c r="A63">
        <f t="shared" si="0"/>
        <v>9</v>
      </c>
      <c r="B63" s="63" t="s">
        <v>22</v>
      </c>
      <c r="C63" s="113">
        <v>47180</v>
      </c>
      <c r="D63" t="s">
        <v>8</v>
      </c>
      <c r="E63" s="63" t="s">
        <v>22</v>
      </c>
    </row>
    <row r="64" spans="1:13" x14ac:dyDescent="0.2">
      <c r="A64">
        <f t="shared" si="0"/>
        <v>9</v>
      </c>
      <c r="B64" s="63" t="s">
        <v>9</v>
      </c>
      <c r="C64" s="113">
        <v>47181</v>
      </c>
      <c r="D64" t="s">
        <v>8</v>
      </c>
      <c r="E64" s="63" t="s">
        <v>9</v>
      </c>
    </row>
    <row r="65" spans="1:5" x14ac:dyDescent="0.2">
      <c r="A65">
        <f t="shared" si="0"/>
        <v>10</v>
      </c>
      <c r="B65" s="63" t="s">
        <v>7</v>
      </c>
      <c r="C65" s="113">
        <v>47182</v>
      </c>
      <c r="D65" t="s">
        <v>8</v>
      </c>
      <c r="E65" s="63" t="s">
        <v>7</v>
      </c>
    </row>
    <row r="66" spans="1:5" x14ac:dyDescent="0.2">
      <c r="A66">
        <f t="shared" si="0"/>
        <v>10</v>
      </c>
      <c r="B66" s="63" t="s">
        <v>14</v>
      </c>
      <c r="C66" s="113">
        <v>47183</v>
      </c>
      <c r="D66" t="s">
        <v>8</v>
      </c>
      <c r="E66" s="63" t="s">
        <v>14</v>
      </c>
    </row>
    <row r="67" spans="1:5" x14ac:dyDescent="0.2">
      <c r="A67">
        <f t="shared" ref="A67:A130" si="4">WEEKNUM(C67,21)</f>
        <v>10</v>
      </c>
      <c r="B67" s="63" t="s">
        <v>16</v>
      </c>
      <c r="C67" s="113">
        <v>47184</v>
      </c>
      <c r="D67" t="s">
        <v>8</v>
      </c>
      <c r="E67" s="63" t="s">
        <v>16</v>
      </c>
    </row>
    <row r="68" spans="1:5" x14ac:dyDescent="0.2">
      <c r="A68">
        <f t="shared" si="4"/>
        <v>10</v>
      </c>
      <c r="B68" s="63" t="s">
        <v>18</v>
      </c>
      <c r="C68" s="113">
        <v>47185</v>
      </c>
      <c r="D68" t="s">
        <v>8</v>
      </c>
      <c r="E68" s="63" t="s">
        <v>18</v>
      </c>
    </row>
    <row r="69" spans="1:5" x14ac:dyDescent="0.2">
      <c r="A69">
        <f t="shared" si="4"/>
        <v>10</v>
      </c>
      <c r="B69" s="63" t="s">
        <v>20</v>
      </c>
      <c r="C69" s="113">
        <v>47186</v>
      </c>
      <c r="D69" t="s">
        <v>8</v>
      </c>
      <c r="E69" s="63" t="s">
        <v>20</v>
      </c>
    </row>
    <row r="70" spans="1:5" x14ac:dyDescent="0.2">
      <c r="A70">
        <f t="shared" si="4"/>
        <v>10</v>
      </c>
      <c r="B70" s="63" t="s">
        <v>22</v>
      </c>
      <c r="C70" s="113">
        <v>47187</v>
      </c>
      <c r="D70" t="s">
        <v>8</v>
      </c>
      <c r="E70" s="63" t="s">
        <v>22</v>
      </c>
    </row>
    <row r="71" spans="1:5" x14ac:dyDescent="0.2">
      <c r="A71">
        <f t="shared" si="4"/>
        <v>10</v>
      </c>
      <c r="B71" s="63" t="s">
        <v>9</v>
      </c>
      <c r="C71" s="113">
        <v>47188</v>
      </c>
      <c r="D71" t="s">
        <v>8</v>
      </c>
      <c r="E71" s="63" t="s">
        <v>9</v>
      </c>
    </row>
    <row r="72" spans="1:5" x14ac:dyDescent="0.2">
      <c r="A72">
        <f t="shared" si="4"/>
        <v>11</v>
      </c>
      <c r="B72" s="63" t="s">
        <v>7</v>
      </c>
      <c r="C72" s="113">
        <v>47189</v>
      </c>
      <c r="D72" t="s">
        <v>8</v>
      </c>
      <c r="E72" s="63" t="s">
        <v>7</v>
      </c>
    </row>
    <row r="73" spans="1:5" x14ac:dyDescent="0.2">
      <c r="A73">
        <f t="shared" si="4"/>
        <v>11</v>
      </c>
      <c r="B73" s="63" t="s">
        <v>14</v>
      </c>
      <c r="C73" s="113">
        <v>47190</v>
      </c>
      <c r="D73" t="s">
        <v>8</v>
      </c>
      <c r="E73" s="63" t="s">
        <v>14</v>
      </c>
    </row>
    <row r="74" spans="1:5" x14ac:dyDescent="0.2">
      <c r="A74">
        <f t="shared" si="4"/>
        <v>11</v>
      </c>
      <c r="B74" s="63" t="s">
        <v>16</v>
      </c>
      <c r="C74" s="113">
        <v>47191</v>
      </c>
      <c r="D74" t="s">
        <v>8</v>
      </c>
      <c r="E74" s="63" t="s">
        <v>16</v>
      </c>
    </row>
    <row r="75" spans="1:5" x14ac:dyDescent="0.2">
      <c r="A75">
        <f t="shared" si="4"/>
        <v>11</v>
      </c>
      <c r="B75" s="63" t="s">
        <v>18</v>
      </c>
      <c r="C75" s="113">
        <v>47192</v>
      </c>
      <c r="D75" t="s">
        <v>8</v>
      </c>
      <c r="E75" s="63" t="s">
        <v>18</v>
      </c>
    </row>
    <row r="76" spans="1:5" x14ac:dyDescent="0.2">
      <c r="A76">
        <f t="shared" si="4"/>
        <v>11</v>
      </c>
      <c r="B76" s="63" t="s">
        <v>20</v>
      </c>
      <c r="C76" s="113">
        <v>47193</v>
      </c>
      <c r="D76" t="s">
        <v>8</v>
      </c>
      <c r="E76" s="63" t="s">
        <v>20</v>
      </c>
    </row>
    <row r="77" spans="1:5" x14ac:dyDescent="0.2">
      <c r="A77">
        <f t="shared" si="4"/>
        <v>11</v>
      </c>
      <c r="B77" s="63" t="s">
        <v>22</v>
      </c>
      <c r="C77" s="113">
        <v>47194</v>
      </c>
      <c r="D77" t="s">
        <v>8</v>
      </c>
      <c r="E77" s="63" t="s">
        <v>22</v>
      </c>
    </row>
    <row r="78" spans="1:5" x14ac:dyDescent="0.2">
      <c r="A78">
        <f t="shared" si="4"/>
        <v>11</v>
      </c>
      <c r="B78" s="63" t="s">
        <v>9</v>
      </c>
      <c r="C78" s="113">
        <v>47195</v>
      </c>
      <c r="D78" t="s">
        <v>8</v>
      </c>
      <c r="E78" s="63" t="s">
        <v>9</v>
      </c>
    </row>
    <row r="79" spans="1:5" x14ac:dyDescent="0.2">
      <c r="A79">
        <f t="shared" si="4"/>
        <v>12</v>
      </c>
      <c r="B79" s="63" t="s">
        <v>7</v>
      </c>
      <c r="C79" s="113">
        <v>47196</v>
      </c>
      <c r="D79" t="s">
        <v>8</v>
      </c>
      <c r="E79" s="63" t="s">
        <v>7</v>
      </c>
    </row>
    <row r="80" spans="1:5" x14ac:dyDescent="0.2">
      <c r="A80">
        <f t="shared" si="4"/>
        <v>12</v>
      </c>
      <c r="B80" s="63" t="s">
        <v>14</v>
      </c>
      <c r="C80" s="113">
        <v>47197</v>
      </c>
      <c r="D80" t="s">
        <v>8</v>
      </c>
      <c r="E80" s="63" t="s">
        <v>14</v>
      </c>
    </row>
    <row r="81" spans="1:6" x14ac:dyDescent="0.2">
      <c r="A81">
        <f t="shared" si="4"/>
        <v>12</v>
      </c>
      <c r="B81" s="63" t="s">
        <v>16</v>
      </c>
      <c r="C81" s="113">
        <v>47198</v>
      </c>
      <c r="D81" t="s">
        <v>8</v>
      </c>
      <c r="E81" s="63" t="s">
        <v>16</v>
      </c>
    </row>
    <row r="82" spans="1:6" x14ac:dyDescent="0.2">
      <c r="A82">
        <f t="shared" si="4"/>
        <v>12</v>
      </c>
      <c r="B82" s="63" t="s">
        <v>18</v>
      </c>
      <c r="C82" s="113">
        <v>47199</v>
      </c>
      <c r="D82" t="s">
        <v>8</v>
      </c>
      <c r="E82" s="63" t="s">
        <v>18</v>
      </c>
    </row>
    <row r="83" spans="1:6" x14ac:dyDescent="0.2">
      <c r="A83">
        <f t="shared" si="4"/>
        <v>12</v>
      </c>
      <c r="B83" s="63" t="s">
        <v>20</v>
      </c>
      <c r="C83" s="113">
        <v>47200</v>
      </c>
      <c r="D83" t="s">
        <v>8</v>
      </c>
      <c r="E83" s="63" t="s">
        <v>20</v>
      </c>
    </row>
    <row r="84" spans="1:6" x14ac:dyDescent="0.2">
      <c r="A84">
        <f t="shared" si="4"/>
        <v>12</v>
      </c>
      <c r="B84" s="63" t="s">
        <v>22</v>
      </c>
      <c r="C84" s="113">
        <v>47201</v>
      </c>
      <c r="D84" t="s">
        <v>8</v>
      </c>
      <c r="E84" s="63" t="s">
        <v>22</v>
      </c>
    </row>
    <row r="85" spans="1:6" x14ac:dyDescent="0.2">
      <c r="A85">
        <f t="shared" si="4"/>
        <v>12</v>
      </c>
      <c r="B85" s="63" t="s">
        <v>9</v>
      </c>
      <c r="C85" s="113">
        <v>47202</v>
      </c>
      <c r="D85" t="s">
        <v>8</v>
      </c>
      <c r="E85" s="63" t="s">
        <v>9</v>
      </c>
    </row>
    <row r="86" spans="1:6" x14ac:dyDescent="0.2">
      <c r="A86">
        <f t="shared" si="4"/>
        <v>13</v>
      </c>
      <c r="B86" s="63" t="s">
        <v>7</v>
      </c>
      <c r="C86" s="113">
        <v>47203</v>
      </c>
      <c r="D86" t="s">
        <v>27</v>
      </c>
      <c r="E86" s="63" t="s">
        <v>7</v>
      </c>
      <c r="F86" s="63" t="s">
        <v>40</v>
      </c>
    </row>
    <row r="87" spans="1:6" x14ac:dyDescent="0.2">
      <c r="A87">
        <f t="shared" si="4"/>
        <v>13</v>
      </c>
      <c r="B87" s="63" t="s">
        <v>14</v>
      </c>
      <c r="C87" s="113">
        <v>47204</v>
      </c>
      <c r="D87" t="s">
        <v>27</v>
      </c>
      <c r="E87" s="63" t="s">
        <v>14</v>
      </c>
      <c r="F87" s="63" t="s">
        <v>40</v>
      </c>
    </row>
    <row r="88" spans="1:6" x14ac:dyDescent="0.2">
      <c r="A88">
        <f t="shared" si="4"/>
        <v>13</v>
      </c>
      <c r="B88" s="63" t="s">
        <v>16</v>
      </c>
      <c r="C88" s="113">
        <v>47205</v>
      </c>
      <c r="D88" t="s">
        <v>27</v>
      </c>
      <c r="E88" s="63" t="s">
        <v>16</v>
      </c>
      <c r="F88" s="63" t="s">
        <v>40</v>
      </c>
    </row>
    <row r="89" spans="1:6" x14ac:dyDescent="0.2">
      <c r="A89">
        <f t="shared" si="4"/>
        <v>13</v>
      </c>
      <c r="B89" s="63" t="s">
        <v>18</v>
      </c>
      <c r="C89" s="113">
        <v>47206</v>
      </c>
      <c r="D89" t="s">
        <v>8</v>
      </c>
      <c r="E89" s="63" t="s">
        <v>9</v>
      </c>
      <c r="F89" s="63" t="s">
        <v>41</v>
      </c>
    </row>
    <row r="90" spans="1:6" x14ac:dyDescent="0.2">
      <c r="A90">
        <f t="shared" si="4"/>
        <v>13</v>
      </c>
      <c r="B90" s="63" t="s">
        <v>20</v>
      </c>
      <c r="C90" s="113">
        <v>47207</v>
      </c>
      <c r="D90" t="s">
        <v>8</v>
      </c>
      <c r="E90" s="63" t="s">
        <v>9</v>
      </c>
      <c r="F90" s="63" t="s">
        <v>42</v>
      </c>
    </row>
    <row r="91" spans="1:6" x14ac:dyDescent="0.2">
      <c r="A91">
        <f t="shared" si="4"/>
        <v>13</v>
      </c>
      <c r="B91" s="63" t="s">
        <v>22</v>
      </c>
      <c r="C91" s="113">
        <v>47208</v>
      </c>
      <c r="D91" t="s">
        <v>8</v>
      </c>
      <c r="E91" s="63" t="s">
        <v>22</v>
      </c>
      <c r="F91" s="63" t="s">
        <v>43</v>
      </c>
    </row>
    <row r="92" spans="1:6" x14ac:dyDescent="0.2">
      <c r="A92">
        <f t="shared" si="4"/>
        <v>13</v>
      </c>
      <c r="B92" s="63" t="s">
        <v>9</v>
      </c>
      <c r="C92" s="113">
        <v>47209</v>
      </c>
      <c r="D92" t="s">
        <v>8</v>
      </c>
      <c r="E92" s="63" t="s">
        <v>9</v>
      </c>
      <c r="F92" s="63" t="s">
        <v>44</v>
      </c>
    </row>
    <row r="93" spans="1:6" x14ac:dyDescent="0.2">
      <c r="A93">
        <f t="shared" si="4"/>
        <v>14</v>
      </c>
      <c r="B93" s="63" t="s">
        <v>7</v>
      </c>
      <c r="C93" s="113">
        <v>47210</v>
      </c>
      <c r="D93" t="s">
        <v>8</v>
      </c>
      <c r="E93" s="63" t="s">
        <v>9</v>
      </c>
      <c r="F93" s="63" t="s">
        <v>45</v>
      </c>
    </row>
    <row r="94" spans="1:6" x14ac:dyDescent="0.2">
      <c r="A94">
        <f t="shared" si="4"/>
        <v>14</v>
      </c>
      <c r="B94" s="63" t="s">
        <v>14</v>
      </c>
      <c r="C94" s="113">
        <v>47211</v>
      </c>
      <c r="D94" t="s">
        <v>8</v>
      </c>
      <c r="E94" s="63" t="s">
        <v>14</v>
      </c>
      <c r="F94" s="63"/>
    </row>
    <row r="95" spans="1:6" x14ac:dyDescent="0.2">
      <c r="A95">
        <f t="shared" si="4"/>
        <v>14</v>
      </c>
      <c r="B95" s="63" t="s">
        <v>16</v>
      </c>
      <c r="C95" s="113">
        <v>47212</v>
      </c>
      <c r="D95" t="s">
        <v>8</v>
      </c>
      <c r="E95" s="63" t="s">
        <v>16</v>
      </c>
      <c r="F95" s="63"/>
    </row>
    <row r="96" spans="1:6" x14ac:dyDescent="0.2">
      <c r="A96">
        <f t="shared" si="4"/>
        <v>14</v>
      </c>
      <c r="B96" s="63" t="s">
        <v>18</v>
      </c>
      <c r="C96" s="113">
        <v>47213</v>
      </c>
      <c r="D96" t="s">
        <v>8</v>
      </c>
      <c r="E96" s="63" t="s">
        <v>18</v>
      </c>
      <c r="F96" s="63"/>
    </row>
    <row r="97" spans="1:5" x14ac:dyDescent="0.2">
      <c r="A97">
        <f t="shared" si="4"/>
        <v>14</v>
      </c>
      <c r="B97" s="63" t="s">
        <v>20</v>
      </c>
      <c r="C97" s="113">
        <v>47214</v>
      </c>
      <c r="D97" t="s">
        <v>8</v>
      </c>
      <c r="E97" s="63" t="s">
        <v>20</v>
      </c>
    </row>
    <row r="98" spans="1:5" x14ac:dyDescent="0.2">
      <c r="A98">
        <f t="shared" si="4"/>
        <v>14</v>
      </c>
      <c r="B98" s="63" t="s">
        <v>22</v>
      </c>
      <c r="C98" s="113">
        <v>47215</v>
      </c>
      <c r="D98" t="s">
        <v>8</v>
      </c>
      <c r="E98" s="63" t="s">
        <v>22</v>
      </c>
    </row>
    <row r="99" spans="1:5" x14ac:dyDescent="0.2">
      <c r="A99">
        <f t="shared" si="4"/>
        <v>14</v>
      </c>
      <c r="B99" s="63" t="s">
        <v>9</v>
      </c>
      <c r="C99" s="113">
        <v>47216</v>
      </c>
      <c r="D99" t="s">
        <v>8</v>
      </c>
      <c r="E99" s="63" t="s">
        <v>9</v>
      </c>
    </row>
    <row r="100" spans="1:5" x14ac:dyDescent="0.2">
      <c r="A100">
        <f t="shared" si="4"/>
        <v>15</v>
      </c>
      <c r="B100" s="63" t="s">
        <v>7</v>
      </c>
      <c r="C100" s="113">
        <v>47217</v>
      </c>
      <c r="D100" t="s">
        <v>8</v>
      </c>
      <c r="E100" s="63" t="s">
        <v>7</v>
      </c>
    </row>
    <row r="101" spans="1:5" x14ac:dyDescent="0.2">
      <c r="A101">
        <f t="shared" si="4"/>
        <v>15</v>
      </c>
      <c r="B101" s="63" t="s">
        <v>14</v>
      </c>
      <c r="C101" s="113">
        <v>47218</v>
      </c>
      <c r="D101" t="s">
        <v>8</v>
      </c>
      <c r="E101" s="63" t="s">
        <v>14</v>
      </c>
    </row>
    <row r="102" spans="1:5" x14ac:dyDescent="0.2">
      <c r="A102">
        <f t="shared" si="4"/>
        <v>15</v>
      </c>
      <c r="B102" s="63" t="s">
        <v>16</v>
      </c>
      <c r="C102" s="113">
        <v>47219</v>
      </c>
      <c r="D102" t="s">
        <v>8</v>
      </c>
      <c r="E102" s="63" t="s">
        <v>16</v>
      </c>
    </row>
    <row r="103" spans="1:5" x14ac:dyDescent="0.2">
      <c r="A103">
        <f t="shared" si="4"/>
        <v>15</v>
      </c>
      <c r="B103" s="63" t="s">
        <v>18</v>
      </c>
      <c r="C103" s="113">
        <v>47220</v>
      </c>
      <c r="D103" t="s">
        <v>8</v>
      </c>
      <c r="E103" s="63" t="s">
        <v>18</v>
      </c>
    </row>
    <row r="104" spans="1:5" x14ac:dyDescent="0.2">
      <c r="A104">
        <f t="shared" si="4"/>
        <v>15</v>
      </c>
      <c r="B104" s="63" t="s">
        <v>20</v>
      </c>
      <c r="C104" s="113">
        <v>47221</v>
      </c>
      <c r="D104" t="s">
        <v>8</v>
      </c>
      <c r="E104" s="63" t="s">
        <v>20</v>
      </c>
    </row>
    <row r="105" spans="1:5" x14ac:dyDescent="0.2">
      <c r="A105">
        <f t="shared" si="4"/>
        <v>15</v>
      </c>
      <c r="B105" s="63" t="s">
        <v>22</v>
      </c>
      <c r="C105" s="113">
        <v>47222</v>
      </c>
      <c r="D105" t="s">
        <v>8</v>
      </c>
      <c r="E105" s="63" t="s">
        <v>22</v>
      </c>
    </row>
    <row r="106" spans="1:5" x14ac:dyDescent="0.2">
      <c r="A106">
        <f t="shared" si="4"/>
        <v>15</v>
      </c>
      <c r="B106" s="63" t="s">
        <v>9</v>
      </c>
      <c r="C106" s="113">
        <v>47223</v>
      </c>
      <c r="D106" t="s">
        <v>8</v>
      </c>
      <c r="E106" s="63" t="s">
        <v>9</v>
      </c>
    </row>
    <row r="107" spans="1:5" x14ac:dyDescent="0.2">
      <c r="A107">
        <f t="shared" si="4"/>
        <v>16</v>
      </c>
      <c r="B107" s="63" t="s">
        <v>7</v>
      </c>
      <c r="C107" s="113">
        <v>47224</v>
      </c>
      <c r="D107" t="s">
        <v>8</v>
      </c>
      <c r="E107" s="63" t="s">
        <v>7</v>
      </c>
    </row>
    <row r="108" spans="1:5" x14ac:dyDescent="0.2">
      <c r="A108">
        <f t="shared" si="4"/>
        <v>16</v>
      </c>
      <c r="B108" s="63" t="s">
        <v>14</v>
      </c>
      <c r="C108" s="113">
        <v>47225</v>
      </c>
      <c r="D108" t="s">
        <v>8</v>
      </c>
      <c r="E108" s="63" t="s">
        <v>14</v>
      </c>
    </row>
    <row r="109" spans="1:5" x14ac:dyDescent="0.2">
      <c r="A109">
        <f t="shared" si="4"/>
        <v>16</v>
      </c>
      <c r="B109" s="63" t="s">
        <v>16</v>
      </c>
      <c r="C109" s="113">
        <v>47226</v>
      </c>
      <c r="D109" t="s">
        <v>8</v>
      </c>
      <c r="E109" s="63" t="s">
        <v>16</v>
      </c>
    </row>
    <row r="110" spans="1:5" x14ac:dyDescent="0.2">
      <c r="A110">
        <f t="shared" si="4"/>
        <v>16</v>
      </c>
      <c r="B110" s="63" t="s">
        <v>18</v>
      </c>
      <c r="C110" s="113">
        <v>47227</v>
      </c>
      <c r="D110" t="s">
        <v>8</v>
      </c>
      <c r="E110" s="63" t="s">
        <v>18</v>
      </c>
    </row>
    <row r="111" spans="1:5" x14ac:dyDescent="0.2">
      <c r="A111">
        <f t="shared" si="4"/>
        <v>16</v>
      </c>
      <c r="B111" s="63" t="s">
        <v>20</v>
      </c>
      <c r="C111" s="113">
        <v>47228</v>
      </c>
      <c r="D111" t="s">
        <v>8</v>
      </c>
      <c r="E111" s="63" t="s">
        <v>20</v>
      </c>
    </row>
    <row r="112" spans="1:5" x14ac:dyDescent="0.2">
      <c r="A112">
        <f t="shared" si="4"/>
        <v>16</v>
      </c>
      <c r="B112" s="63" t="s">
        <v>22</v>
      </c>
      <c r="C112" s="113">
        <v>47229</v>
      </c>
      <c r="D112" t="s">
        <v>8</v>
      </c>
      <c r="E112" s="63" t="s">
        <v>22</v>
      </c>
    </row>
    <row r="113" spans="1:7" x14ac:dyDescent="0.2">
      <c r="A113">
        <f t="shared" si="4"/>
        <v>16</v>
      </c>
      <c r="B113" s="63" t="s">
        <v>9</v>
      </c>
      <c r="C113" s="113">
        <v>47230</v>
      </c>
      <c r="D113" t="s">
        <v>8</v>
      </c>
      <c r="E113" s="63" t="s">
        <v>9</v>
      </c>
      <c r="G113" s="63"/>
    </row>
    <row r="114" spans="1:7" x14ac:dyDescent="0.2">
      <c r="A114">
        <f t="shared" si="4"/>
        <v>17</v>
      </c>
      <c r="B114" s="63" t="s">
        <v>7</v>
      </c>
      <c r="C114" s="113">
        <v>47231</v>
      </c>
      <c r="D114" t="s">
        <v>8</v>
      </c>
      <c r="E114" s="63" t="s">
        <v>7</v>
      </c>
      <c r="G114" s="63"/>
    </row>
    <row r="115" spans="1:7" x14ac:dyDescent="0.2">
      <c r="A115">
        <f t="shared" si="4"/>
        <v>17</v>
      </c>
      <c r="B115" s="63" t="s">
        <v>14</v>
      </c>
      <c r="C115" s="113">
        <v>47232</v>
      </c>
      <c r="D115" t="s">
        <v>8</v>
      </c>
      <c r="E115" s="63" t="s">
        <v>14</v>
      </c>
    </row>
    <row r="116" spans="1:7" x14ac:dyDescent="0.2">
      <c r="A116">
        <f t="shared" si="4"/>
        <v>17</v>
      </c>
      <c r="B116" s="63" t="s">
        <v>16</v>
      </c>
      <c r="C116" s="113">
        <v>47233</v>
      </c>
      <c r="D116" t="s">
        <v>8</v>
      </c>
      <c r="E116" s="63" t="s">
        <v>16</v>
      </c>
    </row>
    <row r="117" spans="1:7" x14ac:dyDescent="0.2">
      <c r="A117">
        <f t="shared" si="4"/>
        <v>17</v>
      </c>
      <c r="B117" s="63" t="s">
        <v>18</v>
      </c>
      <c r="C117" s="113">
        <v>47234</v>
      </c>
      <c r="D117" t="s">
        <v>8</v>
      </c>
      <c r="E117" s="63" t="s">
        <v>18</v>
      </c>
    </row>
    <row r="118" spans="1:7" x14ac:dyDescent="0.2">
      <c r="A118">
        <f t="shared" si="4"/>
        <v>17</v>
      </c>
      <c r="B118" s="63" t="s">
        <v>20</v>
      </c>
      <c r="C118" s="113">
        <v>47235</v>
      </c>
      <c r="D118" t="s">
        <v>8</v>
      </c>
      <c r="E118" s="63" t="s">
        <v>20</v>
      </c>
    </row>
    <row r="119" spans="1:7" x14ac:dyDescent="0.2">
      <c r="A119">
        <f t="shared" si="4"/>
        <v>17</v>
      </c>
      <c r="B119" s="63" t="s">
        <v>22</v>
      </c>
      <c r="C119" s="113">
        <v>47236</v>
      </c>
      <c r="D119" t="s">
        <v>8</v>
      </c>
      <c r="E119" s="63" t="s">
        <v>22</v>
      </c>
    </row>
    <row r="120" spans="1:7" x14ac:dyDescent="0.2">
      <c r="A120">
        <f t="shared" si="4"/>
        <v>17</v>
      </c>
      <c r="B120" s="63" t="s">
        <v>9</v>
      </c>
      <c r="C120" s="113">
        <v>47237</v>
      </c>
      <c r="D120" t="s">
        <v>8</v>
      </c>
      <c r="E120" s="63" t="s">
        <v>9</v>
      </c>
    </row>
    <row r="121" spans="1:7" x14ac:dyDescent="0.2">
      <c r="A121">
        <f t="shared" si="4"/>
        <v>18</v>
      </c>
      <c r="B121" s="63" t="s">
        <v>7</v>
      </c>
      <c r="C121" s="113">
        <v>47238</v>
      </c>
      <c r="D121" t="s">
        <v>8</v>
      </c>
      <c r="E121" s="63" t="s">
        <v>7</v>
      </c>
    </row>
    <row r="122" spans="1:7" x14ac:dyDescent="0.2">
      <c r="A122">
        <f t="shared" si="4"/>
        <v>18</v>
      </c>
      <c r="B122" s="63" t="s">
        <v>14</v>
      </c>
      <c r="C122" s="113">
        <v>47239</v>
      </c>
      <c r="D122" t="s">
        <v>8</v>
      </c>
      <c r="E122" s="63" t="s">
        <v>9</v>
      </c>
      <c r="F122" s="89" t="s">
        <v>46</v>
      </c>
    </row>
    <row r="123" spans="1:7" x14ac:dyDescent="0.2">
      <c r="A123">
        <f t="shared" si="4"/>
        <v>18</v>
      </c>
      <c r="B123" s="63" t="s">
        <v>16</v>
      </c>
      <c r="C123" s="113">
        <v>47240</v>
      </c>
      <c r="D123" t="s">
        <v>8</v>
      </c>
      <c r="E123" s="63" t="s">
        <v>16</v>
      </c>
    </row>
    <row r="124" spans="1:7" x14ac:dyDescent="0.2">
      <c r="A124">
        <f t="shared" si="4"/>
        <v>18</v>
      </c>
      <c r="B124" s="63" t="s">
        <v>18</v>
      </c>
      <c r="C124" s="113">
        <v>47241</v>
      </c>
      <c r="D124" t="s">
        <v>8</v>
      </c>
      <c r="E124" s="63" t="s">
        <v>18</v>
      </c>
    </row>
    <row r="125" spans="1:7" x14ac:dyDescent="0.2">
      <c r="A125">
        <f t="shared" si="4"/>
        <v>18</v>
      </c>
      <c r="B125" s="63" t="s">
        <v>20</v>
      </c>
      <c r="C125" s="113">
        <v>47242</v>
      </c>
      <c r="D125" t="s">
        <v>8</v>
      </c>
      <c r="E125" s="63" t="s">
        <v>20</v>
      </c>
    </row>
    <row r="126" spans="1:7" x14ac:dyDescent="0.2">
      <c r="A126">
        <f t="shared" si="4"/>
        <v>18</v>
      </c>
      <c r="B126" s="63" t="s">
        <v>22</v>
      </c>
      <c r="C126" s="113">
        <v>47243</v>
      </c>
      <c r="D126" t="s">
        <v>8</v>
      </c>
      <c r="E126" s="63" t="s">
        <v>22</v>
      </c>
    </row>
    <row r="127" spans="1:7" x14ac:dyDescent="0.2">
      <c r="A127">
        <f t="shared" si="4"/>
        <v>18</v>
      </c>
      <c r="B127" s="63" t="s">
        <v>9</v>
      </c>
      <c r="C127" s="113">
        <v>47244</v>
      </c>
      <c r="D127" t="s">
        <v>8</v>
      </c>
      <c r="E127" s="63" t="s">
        <v>9</v>
      </c>
    </row>
    <row r="128" spans="1:7" x14ac:dyDescent="0.2">
      <c r="A128">
        <f t="shared" si="4"/>
        <v>19</v>
      </c>
      <c r="B128" s="63" t="s">
        <v>7</v>
      </c>
      <c r="C128" s="113">
        <v>47245</v>
      </c>
      <c r="D128" t="s">
        <v>8</v>
      </c>
      <c r="E128" s="63" t="s">
        <v>7</v>
      </c>
    </row>
    <row r="129" spans="1:6" x14ac:dyDescent="0.2">
      <c r="A129">
        <f t="shared" si="4"/>
        <v>19</v>
      </c>
      <c r="B129" s="63" t="s">
        <v>14</v>
      </c>
      <c r="C129" s="113">
        <v>47246</v>
      </c>
      <c r="D129" t="s">
        <v>8</v>
      </c>
      <c r="E129" s="63" t="s">
        <v>14</v>
      </c>
    </row>
    <row r="130" spans="1:6" x14ac:dyDescent="0.2">
      <c r="A130">
        <f t="shared" si="4"/>
        <v>19</v>
      </c>
      <c r="B130" s="63" t="s">
        <v>16</v>
      </c>
      <c r="C130" s="113">
        <v>47247</v>
      </c>
      <c r="D130" t="s">
        <v>8</v>
      </c>
      <c r="E130" s="63" t="s">
        <v>16</v>
      </c>
    </row>
    <row r="131" spans="1:6" x14ac:dyDescent="0.2">
      <c r="A131">
        <f t="shared" ref="A131:A194" si="5">WEEKNUM(C131,21)</f>
        <v>19</v>
      </c>
      <c r="B131" s="63" t="s">
        <v>18</v>
      </c>
      <c r="C131" s="113">
        <v>47248</v>
      </c>
      <c r="D131" t="s">
        <v>8</v>
      </c>
      <c r="E131" s="63" t="s">
        <v>9</v>
      </c>
      <c r="F131" s="97" t="s">
        <v>47</v>
      </c>
    </row>
    <row r="132" spans="1:6" x14ac:dyDescent="0.2">
      <c r="A132">
        <f t="shared" si="5"/>
        <v>19</v>
      </c>
      <c r="B132" s="63" t="s">
        <v>20</v>
      </c>
      <c r="C132" s="113">
        <v>47249</v>
      </c>
      <c r="D132" t="s">
        <v>27</v>
      </c>
      <c r="E132" s="63" t="s">
        <v>20</v>
      </c>
    </row>
    <row r="133" spans="1:6" x14ac:dyDescent="0.2">
      <c r="A133">
        <f t="shared" si="5"/>
        <v>19</v>
      </c>
      <c r="B133" s="63" t="s">
        <v>22</v>
      </c>
      <c r="C133" s="113">
        <v>47250</v>
      </c>
      <c r="D133" t="s">
        <v>8</v>
      </c>
      <c r="E133" s="63" t="s">
        <v>22</v>
      </c>
    </row>
    <row r="134" spans="1:6" x14ac:dyDescent="0.2">
      <c r="A134">
        <f t="shared" si="5"/>
        <v>19</v>
      </c>
      <c r="B134" s="63" t="s">
        <v>9</v>
      </c>
      <c r="C134" s="113">
        <v>47251</v>
      </c>
      <c r="D134" t="s">
        <v>8</v>
      </c>
      <c r="E134" s="63" t="s">
        <v>9</v>
      </c>
      <c r="F134" s="63"/>
    </row>
    <row r="135" spans="1:6" x14ac:dyDescent="0.2">
      <c r="A135">
        <f t="shared" si="5"/>
        <v>20</v>
      </c>
      <c r="B135" s="63" t="s">
        <v>7</v>
      </c>
      <c r="C135" s="113">
        <v>47252</v>
      </c>
      <c r="D135" t="s">
        <v>8</v>
      </c>
      <c r="E135" s="63" t="s">
        <v>7</v>
      </c>
    </row>
    <row r="136" spans="1:6" x14ac:dyDescent="0.2">
      <c r="A136">
        <f t="shared" si="5"/>
        <v>20</v>
      </c>
      <c r="B136" s="63" t="s">
        <v>14</v>
      </c>
      <c r="C136" s="113">
        <v>47253</v>
      </c>
      <c r="D136" t="s">
        <v>8</v>
      </c>
      <c r="E136" s="63" t="s">
        <v>14</v>
      </c>
    </row>
    <row r="137" spans="1:6" x14ac:dyDescent="0.2">
      <c r="A137">
        <f t="shared" si="5"/>
        <v>20</v>
      </c>
      <c r="B137" s="63" t="s">
        <v>16</v>
      </c>
      <c r="C137" s="113">
        <v>47254</v>
      </c>
      <c r="D137" t="s">
        <v>8</v>
      </c>
      <c r="E137" s="63" t="s">
        <v>16</v>
      </c>
    </row>
    <row r="138" spans="1:6" x14ac:dyDescent="0.2">
      <c r="A138">
        <f t="shared" si="5"/>
        <v>20</v>
      </c>
      <c r="B138" s="63" t="s">
        <v>18</v>
      </c>
      <c r="C138" s="113">
        <v>47255</v>
      </c>
      <c r="D138" t="s">
        <v>8</v>
      </c>
      <c r="E138" s="63" t="s">
        <v>22</v>
      </c>
      <c r="F138" s="89" t="s">
        <v>48</v>
      </c>
    </row>
    <row r="139" spans="1:6" x14ac:dyDescent="0.2">
      <c r="A139">
        <f t="shared" si="5"/>
        <v>20</v>
      </c>
      <c r="B139" s="63" t="s">
        <v>20</v>
      </c>
      <c r="C139" s="113">
        <v>47256</v>
      </c>
      <c r="D139" t="s">
        <v>8</v>
      </c>
      <c r="E139" s="63" t="s">
        <v>20</v>
      </c>
    </row>
    <row r="140" spans="1:6" x14ac:dyDescent="0.2">
      <c r="A140">
        <f t="shared" si="5"/>
        <v>20</v>
      </c>
      <c r="B140" s="63" t="s">
        <v>22</v>
      </c>
      <c r="C140" s="113">
        <v>47257</v>
      </c>
      <c r="D140" t="s">
        <v>8</v>
      </c>
      <c r="E140" s="63" t="s">
        <v>22</v>
      </c>
      <c r="F140" s="63" t="s">
        <v>49</v>
      </c>
    </row>
    <row r="141" spans="1:6" x14ac:dyDescent="0.2">
      <c r="A141">
        <f t="shared" si="5"/>
        <v>20</v>
      </c>
      <c r="B141" s="63" t="s">
        <v>9</v>
      </c>
      <c r="C141" s="113">
        <v>47258</v>
      </c>
      <c r="D141" t="s">
        <v>8</v>
      </c>
      <c r="E141" s="63" t="s">
        <v>9</v>
      </c>
      <c r="F141" s="98" t="s">
        <v>50</v>
      </c>
    </row>
    <row r="142" spans="1:6" x14ac:dyDescent="0.2">
      <c r="A142">
        <f t="shared" si="5"/>
        <v>21</v>
      </c>
      <c r="B142" s="63" t="s">
        <v>7</v>
      </c>
      <c r="C142" s="113">
        <v>47259</v>
      </c>
      <c r="D142" t="s">
        <v>8</v>
      </c>
      <c r="E142" s="63" t="s">
        <v>9</v>
      </c>
      <c r="F142" s="98" t="s">
        <v>51</v>
      </c>
    </row>
    <row r="143" spans="1:6" x14ac:dyDescent="0.2">
      <c r="A143">
        <f t="shared" si="5"/>
        <v>21</v>
      </c>
      <c r="B143" s="63" t="s">
        <v>14</v>
      </c>
      <c r="C143" s="113">
        <v>47260</v>
      </c>
      <c r="D143" t="s">
        <v>8</v>
      </c>
      <c r="E143" s="63" t="s">
        <v>14</v>
      </c>
      <c r="F143" s="63"/>
    </row>
    <row r="144" spans="1:6" x14ac:dyDescent="0.2">
      <c r="A144">
        <f t="shared" si="5"/>
        <v>21</v>
      </c>
      <c r="B144" s="63" t="s">
        <v>16</v>
      </c>
      <c r="C144" s="113">
        <v>47261</v>
      </c>
      <c r="D144" t="s">
        <v>8</v>
      </c>
      <c r="E144" s="63" t="s">
        <v>16</v>
      </c>
      <c r="F144" s="63"/>
    </row>
    <row r="145" spans="1:6" x14ac:dyDescent="0.2">
      <c r="A145">
        <f t="shared" si="5"/>
        <v>21</v>
      </c>
      <c r="B145" s="63" t="s">
        <v>18</v>
      </c>
      <c r="C145" s="113">
        <v>47262</v>
      </c>
      <c r="D145" t="s">
        <v>8</v>
      </c>
      <c r="E145" s="63" t="s">
        <v>18</v>
      </c>
      <c r="F145" s="63"/>
    </row>
    <row r="146" spans="1:6" x14ac:dyDescent="0.2">
      <c r="A146">
        <f t="shared" si="5"/>
        <v>21</v>
      </c>
      <c r="B146" s="63" t="s">
        <v>20</v>
      </c>
      <c r="C146" s="113">
        <v>47263</v>
      </c>
      <c r="D146" t="s">
        <v>8</v>
      </c>
      <c r="E146" s="63" t="s">
        <v>20</v>
      </c>
    </row>
    <row r="147" spans="1:6" x14ac:dyDescent="0.2">
      <c r="A147">
        <f t="shared" si="5"/>
        <v>21</v>
      </c>
      <c r="B147" s="63" t="s">
        <v>22</v>
      </c>
      <c r="C147" s="113">
        <v>47264</v>
      </c>
      <c r="D147" t="s">
        <v>8</v>
      </c>
      <c r="E147" s="63" t="s">
        <v>22</v>
      </c>
    </row>
    <row r="148" spans="1:6" x14ac:dyDescent="0.2">
      <c r="A148">
        <f t="shared" si="5"/>
        <v>21</v>
      </c>
      <c r="B148" s="63" t="s">
        <v>9</v>
      </c>
      <c r="C148" s="113">
        <v>47265</v>
      </c>
      <c r="D148" t="s">
        <v>8</v>
      </c>
      <c r="E148" s="63" t="s">
        <v>9</v>
      </c>
    </row>
    <row r="149" spans="1:6" x14ac:dyDescent="0.2">
      <c r="A149">
        <f t="shared" si="5"/>
        <v>22</v>
      </c>
      <c r="B149" s="63" t="s">
        <v>7</v>
      </c>
      <c r="C149" s="113">
        <v>47266</v>
      </c>
      <c r="D149" t="s">
        <v>8</v>
      </c>
      <c r="E149" s="63" t="s">
        <v>7</v>
      </c>
    </row>
    <row r="150" spans="1:6" x14ac:dyDescent="0.2">
      <c r="A150">
        <f t="shared" si="5"/>
        <v>22</v>
      </c>
      <c r="B150" s="63" t="s">
        <v>14</v>
      </c>
      <c r="C150" s="113">
        <v>47267</v>
      </c>
      <c r="D150" t="s">
        <v>8</v>
      </c>
      <c r="E150" s="63" t="s">
        <v>14</v>
      </c>
    </row>
    <row r="151" spans="1:6" x14ac:dyDescent="0.2">
      <c r="A151">
        <f t="shared" si="5"/>
        <v>22</v>
      </c>
      <c r="B151" s="63" t="s">
        <v>16</v>
      </c>
      <c r="C151" s="113">
        <v>47268</v>
      </c>
      <c r="D151" t="s">
        <v>8</v>
      </c>
      <c r="E151" s="63" t="s">
        <v>16</v>
      </c>
    </row>
    <row r="152" spans="1:6" x14ac:dyDescent="0.2">
      <c r="A152">
        <f t="shared" si="5"/>
        <v>22</v>
      </c>
      <c r="B152" s="63" t="s">
        <v>18</v>
      </c>
      <c r="C152" s="113">
        <v>47269</v>
      </c>
      <c r="D152" t="s">
        <v>8</v>
      </c>
      <c r="E152" s="63" t="s">
        <v>18</v>
      </c>
    </row>
    <row r="153" spans="1:6" x14ac:dyDescent="0.2">
      <c r="A153">
        <f t="shared" si="5"/>
        <v>22</v>
      </c>
      <c r="B153" s="63" t="s">
        <v>20</v>
      </c>
      <c r="C153" s="113">
        <v>47270</v>
      </c>
      <c r="D153" t="s">
        <v>8</v>
      </c>
      <c r="E153" s="63" t="s">
        <v>20</v>
      </c>
    </row>
    <row r="154" spans="1:6" x14ac:dyDescent="0.2">
      <c r="A154">
        <f t="shared" si="5"/>
        <v>22</v>
      </c>
      <c r="B154" s="63" t="s">
        <v>22</v>
      </c>
      <c r="C154" s="113">
        <v>47271</v>
      </c>
      <c r="D154" t="s">
        <v>8</v>
      </c>
      <c r="E154" s="63" t="s">
        <v>22</v>
      </c>
    </row>
    <row r="155" spans="1:6" x14ac:dyDescent="0.2">
      <c r="A155">
        <f t="shared" si="5"/>
        <v>22</v>
      </c>
      <c r="B155" s="63" t="s">
        <v>9</v>
      </c>
      <c r="C155" s="113">
        <v>47272</v>
      </c>
      <c r="D155" t="s">
        <v>8</v>
      </c>
      <c r="E155" s="63" t="s">
        <v>9</v>
      </c>
    </row>
    <row r="156" spans="1:6" x14ac:dyDescent="0.2">
      <c r="A156">
        <f t="shared" si="5"/>
        <v>23</v>
      </c>
      <c r="B156" s="63" t="s">
        <v>7</v>
      </c>
      <c r="C156" s="113">
        <v>47273</v>
      </c>
      <c r="D156" t="s">
        <v>8</v>
      </c>
      <c r="E156" s="63" t="s">
        <v>7</v>
      </c>
    </row>
    <row r="157" spans="1:6" x14ac:dyDescent="0.2">
      <c r="A157">
        <f t="shared" si="5"/>
        <v>23</v>
      </c>
      <c r="B157" s="63" t="s">
        <v>14</v>
      </c>
      <c r="C157" s="113">
        <v>47274</v>
      </c>
      <c r="D157" t="s">
        <v>8</v>
      </c>
      <c r="E157" s="63" t="s">
        <v>14</v>
      </c>
    </row>
    <row r="158" spans="1:6" x14ac:dyDescent="0.2">
      <c r="A158">
        <f t="shared" si="5"/>
        <v>23</v>
      </c>
      <c r="B158" s="63" t="s">
        <v>16</v>
      </c>
      <c r="C158" s="113">
        <v>47275</v>
      </c>
      <c r="D158" t="s">
        <v>8</v>
      </c>
      <c r="E158" s="63" t="s">
        <v>16</v>
      </c>
    </row>
    <row r="159" spans="1:6" x14ac:dyDescent="0.2">
      <c r="A159">
        <f t="shared" si="5"/>
        <v>23</v>
      </c>
      <c r="B159" s="63" t="s">
        <v>18</v>
      </c>
      <c r="C159" s="113">
        <v>47276</v>
      </c>
      <c r="D159" t="s">
        <v>8</v>
      </c>
      <c r="E159" s="63" t="s">
        <v>18</v>
      </c>
    </row>
    <row r="160" spans="1:6" x14ac:dyDescent="0.2">
      <c r="A160">
        <f t="shared" si="5"/>
        <v>23</v>
      </c>
      <c r="B160" s="63" t="s">
        <v>20</v>
      </c>
      <c r="C160" s="113">
        <v>47277</v>
      </c>
      <c r="D160" t="s">
        <v>8</v>
      </c>
      <c r="E160" s="63" t="s">
        <v>20</v>
      </c>
    </row>
    <row r="161" spans="1:6" x14ac:dyDescent="0.2">
      <c r="A161">
        <f t="shared" si="5"/>
        <v>23</v>
      </c>
      <c r="B161" s="63" t="s">
        <v>22</v>
      </c>
      <c r="C161" s="113">
        <v>47278</v>
      </c>
      <c r="D161" t="s">
        <v>8</v>
      </c>
      <c r="E161" s="63" t="s">
        <v>22</v>
      </c>
    </row>
    <row r="162" spans="1:6" x14ac:dyDescent="0.2">
      <c r="A162">
        <f t="shared" si="5"/>
        <v>23</v>
      </c>
      <c r="B162" s="63" t="s">
        <v>9</v>
      </c>
      <c r="C162" s="113">
        <v>47279</v>
      </c>
      <c r="D162" t="s">
        <v>8</v>
      </c>
      <c r="E162" s="63" t="s">
        <v>9</v>
      </c>
    </row>
    <row r="163" spans="1:6" x14ac:dyDescent="0.2">
      <c r="A163">
        <f t="shared" si="5"/>
        <v>24</v>
      </c>
      <c r="B163" s="63" t="s">
        <v>7</v>
      </c>
      <c r="C163" s="113">
        <v>47280</v>
      </c>
      <c r="D163" t="s">
        <v>8</v>
      </c>
      <c r="E163" s="63" t="s">
        <v>7</v>
      </c>
    </row>
    <row r="164" spans="1:6" x14ac:dyDescent="0.2">
      <c r="A164">
        <f t="shared" si="5"/>
        <v>24</v>
      </c>
      <c r="B164" s="63" t="s">
        <v>14</v>
      </c>
      <c r="C164" s="113">
        <v>47281</v>
      </c>
      <c r="D164" t="s">
        <v>8</v>
      </c>
      <c r="E164" s="63" t="s">
        <v>14</v>
      </c>
    </row>
    <row r="165" spans="1:6" x14ac:dyDescent="0.2">
      <c r="A165">
        <f t="shared" si="5"/>
        <v>24</v>
      </c>
      <c r="B165" s="63" t="s">
        <v>16</v>
      </c>
      <c r="C165" s="113">
        <v>47282</v>
      </c>
      <c r="D165" t="s">
        <v>8</v>
      </c>
      <c r="E165" s="63" t="s">
        <v>16</v>
      </c>
    </row>
    <row r="166" spans="1:6" x14ac:dyDescent="0.2">
      <c r="A166">
        <f t="shared" si="5"/>
        <v>24</v>
      </c>
      <c r="B166" s="63" t="s">
        <v>18</v>
      </c>
      <c r="C166" s="113">
        <v>47283</v>
      </c>
      <c r="D166" t="s">
        <v>8</v>
      </c>
      <c r="E166" s="63" t="s">
        <v>18</v>
      </c>
    </row>
    <row r="167" spans="1:6" x14ac:dyDescent="0.2">
      <c r="A167">
        <f t="shared" si="5"/>
        <v>24</v>
      </c>
      <c r="B167" s="63" t="s">
        <v>20</v>
      </c>
      <c r="C167" s="113">
        <v>47284</v>
      </c>
      <c r="D167" t="s">
        <v>8</v>
      </c>
      <c r="E167" s="63" t="s">
        <v>20</v>
      </c>
    </row>
    <row r="168" spans="1:6" x14ac:dyDescent="0.2">
      <c r="A168">
        <f t="shared" si="5"/>
        <v>24</v>
      </c>
      <c r="B168" s="63" t="s">
        <v>22</v>
      </c>
      <c r="C168" s="113">
        <v>47285</v>
      </c>
      <c r="D168" t="s">
        <v>8</v>
      </c>
      <c r="E168" s="63" t="s">
        <v>22</v>
      </c>
    </row>
    <row r="169" spans="1:6" x14ac:dyDescent="0.2">
      <c r="A169">
        <f t="shared" si="5"/>
        <v>24</v>
      </c>
      <c r="B169" s="63" t="s">
        <v>9</v>
      </c>
      <c r="C169" s="113">
        <v>47286</v>
      </c>
      <c r="D169" t="s">
        <v>8</v>
      </c>
      <c r="E169" s="63" t="s">
        <v>9</v>
      </c>
    </row>
    <row r="170" spans="1:6" x14ac:dyDescent="0.2">
      <c r="A170">
        <f t="shared" si="5"/>
        <v>25</v>
      </c>
      <c r="B170" s="63" t="s">
        <v>7</v>
      </c>
      <c r="C170" s="113">
        <v>47287</v>
      </c>
      <c r="D170" t="s">
        <v>8</v>
      </c>
      <c r="E170" s="63" t="s">
        <v>7</v>
      </c>
    </row>
    <row r="171" spans="1:6" x14ac:dyDescent="0.2">
      <c r="A171">
        <f t="shared" si="5"/>
        <v>25</v>
      </c>
      <c r="B171" s="63" t="s">
        <v>14</v>
      </c>
      <c r="C171" s="113">
        <v>47288</v>
      </c>
      <c r="D171" t="s">
        <v>8</v>
      </c>
      <c r="E171" s="63" t="s">
        <v>14</v>
      </c>
    </row>
    <row r="172" spans="1:6" x14ac:dyDescent="0.2">
      <c r="A172">
        <f t="shared" si="5"/>
        <v>25</v>
      </c>
      <c r="B172" s="63" t="s">
        <v>16</v>
      </c>
      <c r="C172" s="113">
        <v>47289</v>
      </c>
      <c r="D172" t="s">
        <v>8</v>
      </c>
      <c r="E172" s="63" t="s">
        <v>16</v>
      </c>
    </row>
    <row r="173" spans="1:6" x14ac:dyDescent="0.2">
      <c r="A173">
        <f t="shared" si="5"/>
        <v>25</v>
      </c>
      <c r="B173" s="63" t="s">
        <v>18</v>
      </c>
      <c r="C173" s="113">
        <v>47290</v>
      </c>
      <c r="D173" t="s">
        <v>8</v>
      </c>
      <c r="E173" s="63" t="s">
        <v>18</v>
      </c>
    </row>
    <row r="174" spans="1:6" x14ac:dyDescent="0.2">
      <c r="A174">
        <f t="shared" si="5"/>
        <v>25</v>
      </c>
      <c r="B174" s="63" t="s">
        <v>20</v>
      </c>
      <c r="C174" s="113">
        <v>47291</v>
      </c>
      <c r="D174" t="s">
        <v>8</v>
      </c>
      <c r="E174" s="63" t="s">
        <v>20</v>
      </c>
      <c r="F174" s="63"/>
    </row>
    <row r="175" spans="1:6" x14ac:dyDescent="0.2">
      <c r="A175">
        <f t="shared" si="5"/>
        <v>25</v>
      </c>
      <c r="B175" s="63" t="s">
        <v>22</v>
      </c>
      <c r="C175" s="113">
        <v>47292</v>
      </c>
      <c r="D175" s="63" t="s">
        <v>8</v>
      </c>
      <c r="E175" s="63" t="s">
        <v>22</v>
      </c>
    </row>
    <row r="176" spans="1:6" x14ac:dyDescent="0.2">
      <c r="A176">
        <f t="shared" si="5"/>
        <v>25</v>
      </c>
      <c r="B176" s="63" t="s">
        <v>9</v>
      </c>
      <c r="C176" s="113">
        <v>47293</v>
      </c>
      <c r="D176" s="63" t="s">
        <v>8</v>
      </c>
      <c r="E176" s="63" t="s">
        <v>9</v>
      </c>
    </row>
    <row r="177" spans="1:6" x14ac:dyDescent="0.2">
      <c r="A177">
        <f t="shared" si="5"/>
        <v>26</v>
      </c>
      <c r="B177" s="63" t="s">
        <v>7</v>
      </c>
      <c r="C177" s="113">
        <v>47294</v>
      </c>
      <c r="D177" s="63" t="s">
        <v>26</v>
      </c>
      <c r="E177" s="63" t="s">
        <v>7</v>
      </c>
      <c r="F177" s="63" t="s">
        <v>52</v>
      </c>
    </row>
    <row r="178" spans="1:6" x14ac:dyDescent="0.2">
      <c r="A178">
        <f t="shared" si="5"/>
        <v>26</v>
      </c>
      <c r="B178" s="63" t="s">
        <v>14</v>
      </c>
      <c r="C178" s="113">
        <v>47295</v>
      </c>
      <c r="D178" s="63" t="s">
        <v>26</v>
      </c>
      <c r="E178" s="63" t="s">
        <v>14</v>
      </c>
      <c r="F178" s="63" t="s">
        <v>52</v>
      </c>
    </row>
    <row r="179" spans="1:6" x14ac:dyDescent="0.2">
      <c r="A179">
        <f t="shared" si="5"/>
        <v>26</v>
      </c>
      <c r="B179" s="63" t="s">
        <v>16</v>
      </c>
      <c r="C179" s="113">
        <v>47296</v>
      </c>
      <c r="D179" s="63" t="s">
        <v>26</v>
      </c>
      <c r="E179" s="63" t="s">
        <v>16</v>
      </c>
      <c r="F179" s="63" t="s">
        <v>52</v>
      </c>
    </row>
    <row r="180" spans="1:6" x14ac:dyDescent="0.2">
      <c r="A180">
        <f t="shared" si="5"/>
        <v>26</v>
      </c>
      <c r="B180" s="63" t="s">
        <v>18</v>
      </c>
      <c r="C180" s="113">
        <v>47297</v>
      </c>
      <c r="D180" t="s">
        <v>26</v>
      </c>
      <c r="E180" s="63" t="s">
        <v>18</v>
      </c>
      <c r="F180" s="63" t="s">
        <v>52</v>
      </c>
    </row>
    <row r="181" spans="1:6" x14ac:dyDescent="0.2">
      <c r="A181">
        <f t="shared" si="5"/>
        <v>26</v>
      </c>
      <c r="B181" s="63" t="s">
        <v>20</v>
      </c>
      <c r="C181" s="113">
        <v>47298</v>
      </c>
      <c r="D181" t="s">
        <v>26</v>
      </c>
      <c r="E181" s="63" t="s">
        <v>20</v>
      </c>
      <c r="F181" s="63" t="s">
        <v>52</v>
      </c>
    </row>
    <row r="182" spans="1:6" x14ac:dyDescent="0.2">
      <c r="A182">
        <f t="shared" si="5"/>
        <v>26</v>
      </c>
      <c r="B182" s="63" t="s">
        <v>22</v>
      </c>
      <c r="C182" s="113">
        <v>47299</v>
      </c>
      <c r="D182" s="63" t="s">
        <v>8</v>
      </c>
      <c r="E182" s="63" t="s">
        <v>22</v>
      </c>
    </row>
    <row r="183" spans="1:6" x14ac:dyDescent="0.2">
      <c r="A183">
        <f t="shared" si="5"/>
        <v>26</v>
      </c>
      <c r="B183" s="63" t="s">
        <v>9</v>
      </c>
      <c r="C183" s="113">
        <v>47300</v>
      </c>
      <c r="D183" s="63" t="s">
        <v>8</v>
      </c>
      <c r="E183" s="63" t="s">
        <v>9</v>
      </c>
    </row>
    <row r="184" spans="1:6" x14ac:dyDescent="0.2">
      <c r="A184">
        <f t="shared" si="5"/>
        <v>27</v>
      </c>
      <c r="B184" s="63" t="s">
        <v>7</v>
      </c>
      <c r="C184" s="113">
        <v>47301</v>
      </c>
      <c r="D184" s="63" t="s">
        <v>27</v>
      </c>
      <c r="E184" s="63" t="s">
        <v>7</v>
      </c>
      <c r="F184" s="63" t="s">
        <v>53</v>
      </c>
    </row>
    <row r="185" spans="1:6" x14ac:dyDescent="0.2">
      <c r="A185">
        <f t="shared" si="5"/>
        <v>27</v>
      </c>
      <c r="B185" s="63" t="s">
        <v>14</v>
      </c>
      <c r="C185" s="113">
        <v>47302</v>
      </c>
      <c r="D185" s="63" t="s">
        <v>27</v>
      </c>
      <c r="E185" s="63" t="s">
        <v>14</v>
      </c>
      <c r="F185" s="63" t="s">
        <v>53</v>
      </c>
    </row>
    <row r="186" spans="1:6" x14ac:dyDescent="0.2">
      <c r="A186">
        <f t="shared" si="5"/>
        <v>27</v>
      </c>
      <c r="B186" s="63" t="s">
        <v>16</v>
      </c>
      <c r="C186" s="113">
        <v>47303</v>
      </c>
      <c r="D186" s="63" t="s">
        <v>27</v>
      </c>
      <c r="E186" s="63" t="s">
        <v>16</v>
      </c>
      <c r="F186" s="63" t="s">
        <v>53</v>
      </c>
    </row>
    <row r="187" spans="1:6" x14ac:dyDescent="0.2">
      <c r="A187">
        <f t="shared" si="5"/>
        <v>27</v>
      </c>
      <c r="B187" s="63" t="s">
        <v>18</v>
      </c>
      <c r="C187" s="113">
        <v>47304</v>
      </c>
      <c r="D187" t="s">
        <v>27</v>
      </c>
      <c r="E187" s="63" t="s">
        <v>18</v>
      </c>
      <c r="F187" s="63" t="s">
        <v>53</v>
      </c>
    </row>
    <row r="188" spans="1:6" x14ac:dyDescent="0.2">
      <c r="A188">
        <f t="shared" si="5"/>
        <v>27</v>
      </c>
      <c r="B188" s="63" t="s">
        <v>20</v>
      </c>
      <c r="C188" s="113">
        <v>47305</v>
      </c>
      <c r="D188" t="s">
        <v>27</v>
      </c>
      <c r="E188" s="63" t="s">
        <v>20</v>
      </c>
      <c r="F188" s="63" t="s">
        <v>53</v>
      </c>
    </row>
    <row r="189" spans="1:6" x14ac:dyDescent="0.2">
      <c r="A189">
        <f t="shared" si="5"/>
        <v>27</v>
      </c>
      <c r="B189" s="63" t="s">
        <v>22</v>
      </c>
      <c r="C189" s="113">
        <v>47306</v>
      </c>
      <c r="D189" s="63" t="s">
        <v>8</v>
      </c>
      <c r="E189" s="63" t="s">
        <v>22</v>
      </c>
      <c r="F189" s="63" t="s">
        <v>53</v>
      </c>
    </row>
    <row r="190" spans="1:6" x14ac:dyDescent="0.2">
      <c r="A190">
        <f t="shared" si="5"/>
        <v>27</v>
      </c>
      <c r="B190" s="63" t="s">
        <v>9</v>
      </c>
      <c r="C190" s="113">
        <v>47307</v>
      </c>
      <c r="D190" s="63" t="s">
        <v>8</v>
      </c>
      <c r="E190" s="63" t="s">
        <v>9</v>
      </c>
      <c r="F190" s="63" t="s">
        <v>53</v>
      </c>
    </row>
    <row r="191" spans="1:6" x14ac:dyDescent="0.2">
      <c r="A191">
        <f t="shared" si="5"/>
        <v>28</v>
      </c>
      <c r="B191" s="63" t="s">
        <v>7</v>
      </c>
      <c r="C191" s="113">
        <v>47308</v>
      </c>
      <c r="D191" s="63" t="s">
        <v>27</v>
      </c>
      <c r="E191" s="63" t="s">
        <v>7</v>
      </c>
      <c r="F191" s="63" t="s">
        <v>53</v>
      </c>
    </row>
    <row r="192" spans="1:6" x14ac:dyDescent="0.2">
      <c r="A192">
        <f t="shared" si="5"/>
        <v>28</v>
      </c>
      <c r="B192" s="63" t="s">
        <v>14</v>
      </c>
      <c r="C192" s="113">
        <v>47309</v>
      </c>
      <c r="D192" s="63" t="s">
        <v>27</v>
      </c>
      <c r="E192" s="63" t="s">
        <v>14</v>
      </c>
      <c r="F192" s="63" t="s">
        <v>53</v>
      </c>
    </row>
    <row r="193" spans="1:6" x14ac:dyDescent="0.2">
      <c r="A193">
        <f t="shared" si="5"/>
        <v>28</v>
      </c>
      <c r="B193" s="63" t="s">
        <v>16</v>
      </c>
      <c r="C193" s="113">
        <v>47310</v>
      </c>
      <c r="D193" s="63" t="s">
        <v>27</v>
      </c>
      <c r="E193" s="63" t="s">
        <v>16</v>
      </c>
      <c r="F193" s="63" t="s">
        <v>53</v>
      </c>
    </row>
    <row r="194" spans="1:6" x14ac:dyDescent="0.2">
      <c r="A194">
        <f t="shared" si="5"/>
        <v>28</v>
      </c>
      <c r="B194" s="63" t="s">
        <v>18</v>
      </c>
      <c r="C194" s="113">
        <v>47311</v>
      </c>
      <c r="D194" t="s">
        <v>27</v>
      </c>
      <c r="E194" s="63" t="s">
        <v>18</v>
      </c>
      <c r="F194" s="63" t="s">
        <v>53</v>
      </c>
    </row>
    <row r="195" spans="1:6" x14ac:dyDescent="0.2">
      <c r="A195">
        <f t="shared" ref="A195:A258" si="6">WEEKNUM(C195,21)</f>
        <v>28</v>
      </c>
      <c r="B195" s="63" t="s">
        <v>20</v>
      </c>
      <c r="C195" s="113">
        <v>47312</v>
      </c>
      <c r="D195" t="s">
        <v>27</v>
      </c>
      <c r="E195" s="63" t="s">
        <v>20</v>
      </c>
      <c r="F195" s="63" t="s">
        <v>53</v>
      </c>
    </row>
    <row r="196" spans="1:6" x14ac:dyDescent="0.2">
      <c r="A196">
        <f t="shared" si="6"/>
        <v>28</v>
      </c>
      <c r="B196" s="63" t="s">
        <v>22</v>
      </c>
      <c r="C196" s="113">
        <v>47313</v>
      </c>
      <c r="D196" s="63" t="s">
        <v>8</v>
      </c>
      <c r="E196" s="63" t="s">
        <v>22</v>
      </c>
      <c r="F196" s="63" t="s">
        <v>53</v>
      </c>
    </row>
    <row r="197" spans="1:6" x14ac:dyDescent="0.2">
      <c r="A197">
        <f t="shared" si="6"/>
        <v>28</v>
      </c>
      <c r="B197" s="63" t="s">
        <v>9</v>
      </c>
      <c r="C197" s="113">
        <v>47314</v>
      </c>
      <c r="D197" s="63" t="s">
        <v>8</v>
      </c>
      <c r="E197" s="63" t="s">
        <v>9</v>
      </c>
      <c r="F197" s="63" t="s">
        <v>53</v>
      </c>
    </row>
    <row r="198" spans="1:6" x14ac:dyDescent="0.2">
      <c r="A198">
        <f t="shared" si="6"/>
        <v>29</v>
      </c>
      <c r="B198" s="63" t="s">
        <v>7</v>
      </c>
      <c r="C198" s="113">
        <v>47315</v>
      </c>
      <c r="D198" s="63" t="s">
        <v>27</v>
      </c>
      <c r="E198" s="63" t="s">
        <v>7</v>
      </c>
      <c r="F198" s="63" t="s">
        <v>53</v>
      </c>
    </row>
    <row r="199" spans="1:6" x14ac:dyDescent="0.2">
      <c r="A199">
        <f t="shared" si="6"/>
        <v>29</v>
      </c>
      <c r="B199" s="63" t="s">
        <v>14</v>
      </c>
      <c r="C199" s="113">
        <v>47316</v>
      </c>
      <c r="D199" s="63" t="s">
        <v>27</v>
      </c>
      <c r="E199" s="63" t="s">
        <v>14</v>
      </c>
      <c r="F199" s="63" t="s">
        <v>53</v>
      </c>
    </row>
    <row r="200" spans="1:6" x14ac:dyDescent="0.2">
      <c r="A200">
        <f t="shared" si="6"/>
        <v>29</v>
      </c>
      <c r="B200" s="63" t="s">
        <v>16</v>
      </c>
      <c r="C200" s="113">
        <v>47317</v>
      </c>
      <c r="D200" s="63" t="s">
        <v>27</v>
      </c>
      <c r="E200" s="63" t="s">
        <v>16</v>
      </c>
      <c r="F200" s="63" t="s">
        <v>53</v>
      </c>
    </row>
    <row r="201" spans="1:6" x14ac:dyDescent="0.2">
      <c r="A201">
        <f t="shared" si="6"/>
        <v>29</v>
      </c>
      <c r="B201" s="63" t="s">
        <v>18</v>
      </c>
      <c r="C201" s="113">
        <v>47318</v>
      </c>
      <c r="D201" t="s">
        <v>27</v>
      </c>
      <c r="E201" s="63" t="s">
        <v>18</v>
      </c>
      <c r="F201" s="63" t="s">
        <v>53</v>
      </c>
    </row>
    <row r="202" spans="1:6" x14ac:dyDescent="0.2">
      <c r="A202">
        <f t="shared" si="6"/>
        <v>29</v>
      </c>
      <c r="B202" s="63" t="s">
        <v>20</v>
      </c>
      <c r="C202" s="113">
        <v>47319</v>
      </c>
      <c r="D202" t="s">
        <v>27</v>
      </c>
      <c r="E202" s="63" t="s">
        <v>20</v>
      </c>
      <c r="F202" s="63" t="s">
        <v>53</v>
      </c>
    </row>
    <row r="203" spans="1:6" x14ac:dyDescent="0.2">
      <c r="A203">
        <f t="shared" si="6"/>
        <v>29</v>
      </c>
      <c r="B203" s="63" t="s">
        <v>22</v>
      </c>
      <c r="C203" s="113">
        <v>47320</v>
      </c>
      <c r="D203" s="63" t="s">
        <v>8</v>
      </c>
      <c r="E203" s="63" t="s">
        <v>22</v>
      </c>
      <c r="F203" s="63" t="s">
        <v>53</v>
      </c>
    </row>
    <row r="204" spans="1:6" x14ac:dyDescent="0.2">
      <c r="A204">
        <f t="shared" si="6"/>
        <v>29</v>
      </c>
      <c r="B204" s="63" t="s">
        <v>9</v>
      </c>
      <c r="C204" s="113">
        <v>47321</v>
      </c>
      <c r="D204" s="63" t="s">
        <v>8</v>
      </c>
      <c r="E204" s="63" t="s">
        <v>9</v>
      </c>
      <c r="F204" s="63" t="s">
        <v>53</v>
      </c>
    </row>
    <row r="205" spans="1:6" x14ac:dyDescent="0.2">
      <c r="A205">
        <f t="shared" si="6"/>
        <v>30</v>
      </c>
      <c r="B205" s="63" t="s">
        <v>7</v>
      </c>
      <c r="C205" s="113">
        <v>47322</v>
      </c>
      <c r="D205" s="63" t="s">
        <v>27</v>
      </c>
      <c r="E205" s="63" t="s">
        <v>7</v>
      </c>
      <c r="F205" s="63" t="s">
        <v>53</v>
      </c>
    </row>
    <row r="206" spans="1:6" x14ac:dyDescent="0.2">
      <c r="A206">
        <f t="shared" si="6"/>
        <v>30</v>
      </c>
      <c r="B206" s="63" t="s">
        <v>14</v>
      </c>
      <c r="C206" s="113">
        <v>47323</v>
      </c>
      <c r="D206" s="63" t="s">
        <v>27</v>
      </c>
      <c r="E206" s="63" t="s">
        <v>14</v>
      </c>
      <c r="F206" s="63" t="s">
        <v>53</v>
      </c>
    </row>
    <row r="207" spans="1:6" x14ac:dyDescent="0.2">
      <c r="A207">
        <f t="shared" si="6"/>
        <v>30</v>
      </c>
      <c r="B207" s="63" t="s">
        <v>16</v>
      </c>
      <c r="C207" s="113">
        <v>47324</v>
      </c>
      <c r="D207" s="63" t="s">
        <v>27</v>
      </c>
      <c r="E207" s="63" t="s">
        <v>16</v>
      </c>
      <c r="F207" s="63" t="s">
        <v>53</v>
      </c>
    </row>
    <row r="208" spans="1:6" x14ac:dyDescent="0.2">
      <c r="A208">
        <f t="shared" si="6"/>
        <v>30</v>
      </c>
      <c r="B208" s="63" t="s">
        <v>18</v>
      </c>
      <c r="C208" s="113">
        <v>47325</v>
      </c>
      <c r="D208" t="s">
        <v>27</v>
      </c>
      <c r="E208" s="63" t="s">
        <v>18</v>
      </c>
      <c r="F208" s="63" t="s">
        <v>53</v>
      </c>
    </row>
    <row r="209" spans="1:6" x14ac:dyDescent="0.2">
      <c r="A209">
        <f t="shared" si="6"/>
        <v>30</v>
      </c>
      <c r="B209" s="63" t="s">
        <v>20</v>
      </c>
      <c r="C209" s="113">
        <v>47326</v>
      </c>
      <c r="D209" t="s">
        <v>27</v>
      </c>
      <c r="E209" s="63" t="s">
        <v>20</v>
      </c>
      <c r="F209" s="63" t="s">
        <v>53</v>
      </c>
    </row>
    <row r="210" spans="1:6" x14ac:dyDescent="0.2">
      <c r="A210">
        <f t="shared" si="6"/>
        <v>30</v>
      </c>
      <c r="B210" s="63" t="s">
        <v>22</v>
      </c>
      <c r="C210" s="113">
        <v>47327</v>
      </c>
      <c r="D210" s="63" t="s">
        <v>8</v>
      </c>
      <c r="E210" s="63" t="s">
        <v>22</v>
      </c>
      <c r="F210" s="63" t="s">
        <v>53</v>
      </c>
    </row>
    <row r="211" spans="1:6" x14ac:dyDescent="0.2">
      <c r="A211">
        <f t="shared" si="6"/>
        <v>30</v>
      </c>
      <c r="B211" s="63" t="s">
        <v>9</v>
      </c>
      <c r="C211" s="113">
        <v>47328</v>
      </c>
      <c r="D211" s="63" t="s">
        <v>8</v>
      </c>
      <c r="E211" s="63" t="s">
        <v>9</v>
      </c>
      <c r="F211" s="63" t="s">
        <v>53</v>
      </c>
    </row>
    <row r="212" spans="1:6" x14ac:dyDescent="0.2">
      <c r="A212">
        <f t="shared" si="6"/>
        <v>31</v>
      </c>
      <c r="B212" s="63" t="s">
        <v>7</v>
      </c>
      <c r="C212" s="113">
        <v>47329</v>
      </c>
      <c r="D212" s="63" t="s">
        <v>27</v>
      </c>
      <c r="E212" s="63" t="s">
        <v>7</v>
      </c>
      <c r="F212" s="63" t="s">
        <v>53</v>
      </c>
    </row>
    <row r="213" spans="1:6" x14ac:dyDescent="0.2">
      <c r="A213">
        <f t="shared" si="6"/>
        <v>31</v>
      </c>
      <c r="B213" s="63" t="s">
        <v>14</v>
      </c>
      <c r="C213" s="113">
        <v>47330</v>
      </c>
      <c r="D213" s="63" t="s">
        <v>27</v>
      </c>
      <c r="E213" s="63" t="s">
        <v>14</v>
      </c>
      <c r="F213" s="63" t="s">
        <v>53</v>
      </c>
    </row>
    <row r="214" spans="1:6" x14ac:dyDescent="0.2">
      <c r="A214">
        <f t="shared" si="6"/>
        <v>31</v>
      </c>
      <c r="B214" s="63" t="s">
        <v>16</v>
      </c>
      <c r="C214" s="113">
        <v>47331</v>
      </c>
      <c r="D214" s="63" t="s">
        <v>27</v>
      </c>
      <c r="E214" s="63" t="s">
        <v>16</v>
      </c>
      <c r="F214" s="63" t="s">
        <v>53</v>
      </c>
    </row>
    <row r="215" spans="1:6" x14ac:dyDescent="0.2">
      <c r="A215">
        <f t="shared" si="6"/>
        <v>31</v>
      </c>
      <c r="B215" s="63" t="s">
        <v>18</v>
      </c>
      <c r="C215" s="113">
        <v>47332</v>
      </c>
      <c r="D215" t="s">
        <v>27</v>
      </c>
      <c r="E215" s="63" t="s">
        <v>18</v>
      </c>
      <c r="F215" s="63" t="s">
        <v>53</v>
      </c>
    </row>
    <row r="216" spans="1:6" x14ac:dyDescent="0.2">
      <c r="A216">
        <f t="shared" si="6"/>
        <v>31</v>
      </c>
      <c r="B216" s="63" t="s">
        <v>20</v>
      </c>
      <c r="C216" s="113">
        <v>47333</v>
      </c>
      <c r="D216" t="s">
        <v>27</v>
      </c>
      <c r="E216" s="63" t="s">
        <v>20</v>
      </c>
      <c r="F216" s="63" t="s">
        <v>53</v>
      </c>
    </row>
    <row r="217" spans="1:6" x14ac:dyDescent="0.2">
      <c r="A217">
        <f t="shared" si="6"/>
        <v>31</v>
      </c>
      <c r="B217" s="63" t="s">
        <v>22</v>
      </c>
      <c r="C217" s="113">
        <v>47334</v>
      </c>
      <c r="D217" s="63" t="s">
        <v>8</v>
      </c>
      <c r="E217" s="63" t="s">
        <v>22</v>
      </c>
      <c r="F217" s="63" t="s">
        <v>53</v>
      </c>
    </row>
    <row r="218" spans="1:6" x14ac:dyDescent="0.2">
      <c r="A218">
        <f t="shared" si="6"/>
        <v>31</v>
      </c>
      <c r="B218" s="63" t="s">
        <v>9</v>
      </c>
      <c r="C218" s="113">
        <v>47335</v>
      </c>
      <c r="D218" s="63" t="s">
        <v>8</v>
      </c>
      <c r="E218" s="63" t="s">
        <v>9</v>
      </c>
      <c r="F218" s="63" t="s">
        <v>53</v>
      </c>
    </row>
    <row r="219" spans="1:6" x14ac:dyDescent="0.2">
      <c r="A219">
        <f t="shared" si="6"/>
        <v>32</v>
      </c>
      <c r="B219" s="63" t="s">
        <v>7</v>
      </c>
      <c r="C219" s="113">
        <v>47336</v>
      </c>
      <c r="D219" s="63" t="s">
        <v>27</v>
      </c>
      <c r="E219" s="63" t="s">
        <v>7</v>
      </c>
      <c r="F219" s="63" t="s">
        <v>53</v>
      </c>
    </row>
    <row r="220" spans="1:6" x14ac:dyDescent="0.2">
      <c r="A220">
        <f t="shared" si="6"/>
        <v>32</v>
      </c>
      <c r="B220" s="63" t="s">
        <v>14</v>
      </c>
      <c r="C220" s="113">
        <v>47337</v>
      </c>
      <c r="D220" s="63" t="s">
        <v>27</v>
      </c>
      <c r="E220" s="63" t="s">
        <v>14</v>
      </c>
      <c r="F220" s="63" t="s">
        <v>53</v>
      </c>
    </row>
    <row r="221" spans="1:6" x14ac:dyDescent="0.2">
      <c r="A221">
        <f t="shared" si="6"/>
        <v>32</v>
      </c>
      <c r="B221" s="63" t="s">
        <v>16</v>
      </c>
      <c r="C221" s="113">
        <v>47338</v>
      </c>
      <c r="D221" s="63" t="s">
        <v>27</v>
      </c>
      <c r="E221" s="63" t="s">
        <v>16</v>
      </c>
      <c r="F221" s="63" t="s">
        <v>53</v>
      </c>
    </row>
    <row r="222" spans="1:6" x14ac:dyDescent="0.2">
      <c r="A222">
        <f t="shared" si="6"/>
        <v>32</v>
      </c>
      <c r="B222" s="63" t="s">
        <v>18</v>
      </c>
      <c r="C222" s="113">
        <v>47339</v>
      </c>
      <c r="D222" t="s">
        <v>27</v>
      </c>
      <c r="E222" s="63" t="s">
        <v>18</v>
      </c>
      <c r="F222" s="63" t="s">
        <v>53</v>
      </c>
    </row>
    <row r="223" spans="1:6" x14ac:dyDescent="0.2">
      <c r="A223">
        <f t="shared" si="6"/>
        <v>32</v>
      </c>
      <c r="B223" s="63" t="s">
        <v>20</v>
      </c>
      <c r="C223" s="113">
        <v>47340</v>
      </c>
      <c r="D223" t="s">
        <v>27</v>
      </c>
      <c r="E223" s="63" t="s">
        <v>20</v>
      </c>
      <c r="F223" s="63" t="s">
        <v>53</v>
      </c>
    </row>
    <row r="224" spans="1:6" x14ac:dyDescent="0.2">
      <c r="A224">
        <f t="shared" si="6"/>
        <v>32</v>
      </c>
      <c r="B224" s="63" t="s">
        <v>22</v>
      </c>
      <c r="C224" s="113">
        <v>47341</v>
      </c>
      <c r="D224" s="63" t="s">
        <v>8</v>
      </c>
      <c r="E224" s="63" t="s">
        <v>22</v>
      </c>
      <c r="F224" s="63" t="s">
        <v>53</v>
      </c>
    </row>
    <row r="225" spans="1:6" x14ac:dyDescent="0.2">
      <c r="A225">
        <f t="shared" si="6"/>
        <v>32</v>
      </c>
      <c r="B225" s="63" t="s">
        <v>9</v>
      </c>
      <c r="C225" s="113">
        <v>47342</v>
      </c>
      <c r="D225" s="63" t="s">
        <v>8</v>
      </c>
      <c r="E225" s="63" t="s">
        <v>9</v>
      </c>
      <c r="F225" s="63" t="s">
        <v>53</v>
      </c>
    </row>
    <row r="226" spans="1:6" x14ac:dyDescent="0.2">
      <c r="A226">
        <f t="shared" si="6"/>
        <v>33</v>
      </c>
      <c r="B226" s="63" t="s">
        <v>7</v>
      </c>
      <c r="C226" s="113">
        <v>47343</v>
      </c>
      <c r="D226" s="63" t="s">
        <v>26</v>
      </c>
      <c r="E226" s="63" t="s">
        <v>7</v>
      </c>
      <c r="F226" s="63" t="s">
        <v>52</v>
      </c>
    </row>
    <row r="227" spans="1:6" x14ac:dyDescent="0.2">
      <c r="A227">
        <f t="shared" si="6"/>
        <v>33</v>
      </c>
      <c r="B227" s="63" t="s">
        <v>14</v>
      </c>
      <c r="C227" s="113">
        <v>47344</v>
      </c>
      <c r="D227" s="63" t="s">
        <v>26</v>
      </c>
      <c r="E227" s="63" t="s">
        <v>14</v>
      </c>
      <c r="F227" s="63" t="s">
        <v>52</v>
      </c>
    </row>
    <row r="228" spans="1:6" x14ac:dyDescent="0.2">
      <c r="A228">
        <f t="shared" si="6"/>
        <v>33</v>
      </c>
      <c r="B228" s="63" t="s">
        <v>16</v>
      </c>
      <c r="C228" s="113">
        <v>47345</v>
      </c>
      <c r="D228" s="63" t="s">
        <v>26</v>
      </c>
      <c r="E228" s="63" t="s">
        <v>16</v>
      </c>
      <c r="F228" s="63" t="s">
        <v>52</v>
      </c>
    </row>
    <row r="229" spans="1:6" x14ac:dyDescent="0.2">
      <c r="A229">
        <f t="shared" si="6"/>
        <v>33</v>
      </c>
      <c r="B229" s="63" t="s">
        <v>18</v>
      </c>
      <c r="C229" s="113">
        <v>47346</v>
      </c>
      <c r="D229" s="63" t="s">
        <v>26</v>
      </c>
      <c r="E229" s="63" t="s">
        <v>18</v>
      </c>
      <c r="F229" s="63" t="s">
        <v>52</v>
      </c>
    </row>
    <row r="230" spans="1:6" x14ac:dyDescent="0.2">
      <c r="A230">
        <f t="shared" si="6"/>
        <v>33</v>
      </c>
      <c r="B230" s="63" t="s">
        <v>20</v>
      </c>
      <c r="C230" s="113">
        <v>47347</v>
      </c>
      <c r="D230" t="s">
        <v>26</v>
      </c>
      <c r="E230" s="63" t="s">
        <v>20</v>
      </c>
      <c r="F230" s="63" t="s">
        <v>52</v>
      </c>
    </row>
    <row r="231" spans="1:6" x14ac:dyDescent="0.2">
      <c r="A231">
        <f t="shared" si="6"/>
        <v>33</v>
      </c>
      <c r="B231" s="63" t="s">
        <v>22</v>
      </c>
      <c r="C231" s="113">
        <v>47348</v>
      </c>
      <c r="D231" t="s">
        <v>8</v>
      </c>
      <c r="E231" s="63" t="s">
        <v>22</v>
      </c>
      <c r="F231" s="63"/>
    </row>
    <row r="232" spans="1:6" x14ac:dyDescent="0.2">
      <c r="A232">
        <f t="shared" si="6"/>
        <v>33</v>
      </c>
      <c r="B232" s="63" t="s">
        <v>9</v>
      </c>
      <c r="C232" s="113">
        <v>47349</v>
      </c>
      <c r="D232" t="s">
        <v>8</v>
      </c>
      <c r="E232" s="63" t="s">
        <v>9</v>
      </c>
      <c r="F232" s="63"/>
    </row>
    <row r="233" spans="1:6" x14ac:dyDescent="0.2">
      <c r="A233">
        <f t="shared" si="6"/>
        <v>34</v>
      </c>
      <c r="B233" s="63" t="s">
        <v>7</v>
      </c>
      <c r="C233" s="113">
        <v>47350</v>
      </c>
      <c r="D233" t="s">
        <v>8</v>
      </c>
      <c r="E233" s="63" t="s">
        <v>7</v>
      </c>
      <c r="F233" s="63"/>
    </row>
    <row r="234" spans="1:6" x14ac:dyDescent="0.2">
      <c r="A234">
        <f t="shared" si="6"/>
        <v>34</v>
      </c>
      <c r="B234" s="63" t="s">
        <v>14</v>
      </c>
      <c r="C234" s="113">
        <v>47351</v>
      </c>
      <c r="D234" t="s">
        <v>8</v>
      </c>
      <c r="E234" s="63" t="s">
        <v>14</v>
      </c>
      <c r="F234" s="63"/>
    </row>
    <row r="235" spans="1:6" x14ac:dyDescent="0.2">
      <c r="A235">
        <f t="shared" si="6"/>
        <v>34</v>
      </c>
      <c r="B235" s="63" t="s">
        <v>16</v>
      </c>
      <c r="C235" s="113">
        <v>47352</v>
      </c>
      <c r="D235" t="s">
        <v>8</v>
      </c>
      <c r="E235" s="63" t="s">
        <v>16</v>
      </c>
      <c r="F235" s="63"/>
    </row>
    <row r="236" spans="1:6" x14ac:dyDescent="0.2">
      <c r="A236">
        <f t="shared" si="6"/>
        <v>34</v>
      </c>
      <c r="B236" s="63" t="s">
        <v>18</v>
      </c>
      <c r="C236" s="113">
        <v>47353</v>
      </c>
      <c r="D236" t="s">
        <v>8</v>
      </c>
      <c r="E236" s="63" t="s">
        <v>18</v>
      </c>
      <c r="F236" s="63"/>
    </row>
    <row r="237" spans="1:6" x14ac:dyDescent="0.2">
      <c r="A237">
        <f t="shared" si="6"/>
        <v>34</v>
      </c>
      <c r="B237" s="63" t="s">
        <v>20</v>
      </c>
      <c r="C237" s="113">
        <v>47354</v>
      </c>
      <c r="D237" t="s">
        <v>8</v>
      </c>
      <c r="E237" s="63" t="s">
        <v>20</v>
      </c>
      <c r="F237" s="63"/>
    </row>
    <row r="238" spans="1:6" x14ac:dyDescent="0.2">
      <c r="A238">
        <f t="shared" si="6"/>
        <v>34</v>
      </c>
      <c r="B238" s="63" t="s">
        <v>22</v>
      </c>
      <c r="C238" s="113">
        <v>47355</v>
      </c>
      <c r="D238" t="s">
        <v>8</v>
      </c>
      <c r="E238" s="63" t="s">
        <v>22</v>
      </c>
      <c r="F238" s="63"/>
    </row>
    <row r="239" spans="1:6" x14ac:dyDescent="0.2">
      <c r="A239">
        <f t="shared" si="6"/>
        <v>34</v>
      </c>
      <c r="B239" s="63" t="s">
        <v>9</v>
      </c>
      <c r="C239" s="113">
        <v>47356</v>
      </c>
      <c r="D239" t="s">
        <v>8</v>
      </c>
      <c r="E239" s="63" t="s">
        <v>9</v>
      </c>
      <c r="F239" s="63"/>
    </row>
    <row r="240" spans="1:6" x14ac:dyDescent="0.2">
      <c r="A240">
        <f t="shared" si="6"/>
        <v>35</v>
      </c>
      <c r="B240" s="63" t="s">
        <v>7</v>
      </c>
      <c r="C240" s="113">
        <v>47357</v>
      </c>
      <c r="D240" t="s">
        <v>8</v>
      </c>
      <c r="E240" s="63" t="s">
        <v>7</v>
      </c>
      <c r="F240" s="63"/>
    </row>
    <row r="241" spans="1:6" x14ac:dyDescent="0.2">
      <c r="A241">
        <f t="shared" si="6"/>
        <v>35</v>
      </c>
      <c r="B241" s="63" t="s">
        <v>14</v>
      </c>
      <c r="C241" s="113">
        <v>47358</v>
      </c>
      <c r="D241" t="s">
        <v>8</v>
      </c>
      <c r="E241" s="63" t="s">
        <v>14</v>
      </c>
      <c r="F241" s="63"/>
    </row>
    <row r="242" spans="1:6" x14ac:dyDescent="0.2">
      <c r="A242">
        <f t="shared" si="6"/>
        <v>35</v>
      </c>
      <c r="B242" s="63" t="s">
        <v>16</v>
      </c>
      <c r="C242" s="113">
        <v>47359</v>
      </c>
      <c r="D242" t="s">
        <v>8</v>
      </c>
      <c r="E242" s="63" t="s">
        <v>16</v>
      </c>
      <c r="F242" s="63"/>
    </row>
    <row r="243" spans="1:6" x14ac:dyDescent="0.2">
      <c r="A243">
        <f t="shared" si="6"/>
        <v>35</v>
      </c>
      <c r="B243" s="63" t="s">
        <v>18</v>
      </c>
      <c r="C243" s="113">
        <v>47360</v>
      </c>
      <c r="D243" t="s">
        <v>8</v>
      </c>
      <c r="E243" s="63" t="s">
        <v>18</v>
      </c>
      <c r="F243" s="63"/>
    </row>
    <row r="244" spans="1:6" x14ac:dyDescent="0.2">
      <c r="A244">
        <f t="shared" si="6"/>
        <v>35</v>
      </c>
      <c r="B244" s="63" t="s">
        <v>20</v>
      </c>
      <c r="C244" s="113">
        <v>47361</v>
      </c>
      <c r="D244" t="s">
        <v>8</v>
      </c>
      <c r="E244" s="63" t="s">
        <v>20</v>
      </c>
      <c r="F244" s="63"/>
    </row>
    <row r="245" spans="1:6" x14ac:dyDescent="0.2">
      <c r="A245">
        <f t="shared" si="6"/>
        <v>35</v>
      </c>
      <c r="B245" s="63" t="s">
        <v>22</v>
      </c>
      <c r="C245" s="113">
        <v>47362</v>
      </c>
      <c r="D245" t="s">
        <v>8</v>
      </c>
      <c r="E245" s="63" t="s">
        <v>22</v>
      </c>
      <c r="F245" s="63"/>
    </row>
    <row r="246" spans="1:6" x14ac:dyDescent="0.2">
      <c r="A246">
        <f t="shared" si="6"/>
        <v>35</v>
      </c>
      <c r="B246" s="63" t="s">
        <v>9</v>
      </c>
      <c r="C246" s="113">
        <v>47363</v>
      </c>
      <c r="D246" t="s">
        <v>8</v>
      </c>
      <c r="E246" s="63" t="s">
        <v>9</v>
      </c>
      <c r="F246" s="63"/>
    </row>
    <row r="247" spans="1:6" x14ac:dyDescent="0.2">
      <c r="A247">
        <f t="shared" si="6"/>
        <v>36</v>
      </c>
      <c r="B247" s="63" t="s">
        <v>7</v>
      </c>
      <c r="C247" s="113">
        <v>47364</v>
      </c>
      <c r="D247" t="s">
        <v>8</v>
      </c>
      <c r="E247" s="63" t="s">
        <v>7</v>
      </c>
      <c r="F247" s="63"/>
    </row>
    <row r="248" spans="1:6" x14ac:dyDescent="0.2">
      <c r="A248">
        <f t="shared" si="6"/>
        <v>36</v>
      </c>
      <c r="B248" s="63" t="s">
        <v>14</v>
      </c>
      <c r="C248" s="113">
        <v>47365</v>
      </c>
      <c r="D248" t="s">
        <v>8</v>
      </c>
      <c r="E248" s="63" t="s">
        <v>14</v>
      </c>
      <c r="F248" s="63"/>
    </row>
    <row r="249" spans="1:6" x14ac:dyDescent="0.2">
      <c r="A249">
        <f t="shared" si="6"/>
        <v>36</v>
      </c>
      <c r="B249" s="63" t="s">
        <v>16</v>
      </c>
      <c r="C249" s="113">
        <v>47366</v>
      </c>
      <c r="D249" t="s">
        <v>8</v>
      </c>
      <c r="E249" s="63" t="s">
        <v>16</v>
      </c>
      <c r="F249" s="63"/>
    </row>
    <row r="250" spans="1:6" x14ac:dyDescent="0.2">
      <c r="A250">
        <f t="shared" si="6"/>
        <v>36</v>
      </c>
      <c r="B250" s="63" t="s">
        <v>18</v>
      </c>
      <c r="C250" s="113">
        <v>47367</v>
      </c>
      <c r="D250" t="s">
        <v>8</v>
      </c>
      <c r="E250" s="63" t="s">
        <v>18</v>
      </c>
      <c r="F250" s="63"/>
    </row>
    <row r="251" spans="1:6" x14ac:dyDescent="0.2">
      <c r="A251">
        <f t="shared" si="6"/>
        <v>36</v>
      </c>
      <c r="B251" s="63" t="s">
        <v>20</v>
      </c>
      <c r="C251" s="113">
        <v>47368</v>
      </c>
      <c r="D251" t="s">
        <v>8</v>
      </c>
      <c r="E251" s="63" t="s">
        <v>20</v>
      </c>
      <c r="F251" s="63"/>
    </row>
    <row r="252" spans="1:6" x14ac:dyDescent="0.2">
      <c r="A252">
        <f t="shared" si="6"/>
        <v>36</v>
      </c>
      <c r="B252" s="63" t="s">
        <v>22</v>
      </c>
      <c r="C252" s="113">
        <v>47369</v>
      </c>
      <c r="D252" t="s">
        <v>8</v>
      </c>
      <c r="E252" s="63" t="s">
        <v>22</v>
      </c>
      <c r="F252" s="63"/>
    </row>
    <row r="253" spans="1:6" x14ac:dyDescent="0.2">
      <c r="A253">
        <f t="shared" si="6"/>
        <v>36</v>
      </c>
      <c r="B253" s="63" t="s">
        <v>9</v>
      </c>
      <c r="C253" s="113">
        <v>47370</v>
      </c>
      <c r="D253" t="s">
        <v>8</v>
      </c>
      <c r="E253" s="63" t="s">
        <v>9</v>
      </c>
      <c r="F253" s="63"/>
    </row>
    <row r="254" spans="1:6" x14ac:dyDescent="0.2">
      <c r="A254">
        <f t="shared" si="6"/>
        <v>37</v>
      </c>
      <c r="B254" s="63" t="s">
        <v>7</v>
      </c>
      <c r="C254" s="113">
        <v>47371</v>
      </c>
      <c r="D254" t="s">
        <v>8</v>
      </c>
      <c r="E254" s="63" t="s">
        <v>7</v>
      </c>
      <c r="F254" s="63"/>
    </row>
    <row r="255" spans="1:6" x14ac:dyDescent="0.2">
      <c r="A255">
        <f t="shared" si="6"/>
        <v>37</v>
      </c>
      <c r="B255" s="63" t="s">
        <v>14</v>
      </c>
      <c r="C255" s="113">
        <v>47372</v>
      </c>
      <c r="D255" t="s">
        <v>8</v>
      </c>
      <c r="E255" s="63" t="s">
        <v>14</v>
      </c>
      <c r="F255" s="63"/>
    </row>
    <row r="256" spans="1:6" x14ac:dyDescent="0.2">
      <c r="A256">
        <f t="shared" si="6"/>
        <v>37</v>
      </c>
      <c r="B256" s="63" t="s">
        <v>16</v>
      </c>
      <c r="C256" s="113">
        <v>47373</v>
      </c>
      <c r="D256" t="s">
        <v>8</v>
      </c>
      <c r="E256" s="63" t="s">
        <v>16</v>
      </c>
      <c r="F256" s="63"/>
    </row>
    <row r="257" spans="1:6" x14ac:dyDescent="0.2">
      <c r="A257">
        <f t="shared" si="6"/>
        <v>37</v>
      </c>
      <c r="B257" s="63" t="s">
        <v>18</v>
      </c>
      <c r="C257" s="113">
        <v>47374</v>
      </c>
      <c r="D257" t="s">
        <v>8</v>
      </c>
      <c r="E257" s="63" t="s">
        <v>18</v>
      </c>
      <c r="F257" s="63"/>
    </row>
    <row r="258" spans="1:6" x14ac:dyDescent="0.2">
      <c r="A258">
        <f t="shared" si="6"/>
        <v>37</v>
      </c>
      <c r="B258" s="63" t="s">
        <v>20</v>
      </c>
      <c r="C258" s="113">
        <v>47375</v>
      </c>
      <c r="D258" t="s">
        <v>8</v>
      </c>
      <c r="E258" s="63" t="s">
        <v>20</v>
      </c>
      <c r="F258" s="63"/>
    </row>
    <row r="259" spans="1:6" x14ac:dyDescent="0.2">
      <c r="A259">
        <f t="shared" ref="A259:A322" si="7">WEEKNUM(C259,21)</f>
        <v>37</v>
      </c>
      <c r="B259" s="63" t="s">
        <v>22</v>
      </c>
      <c r="C259" s="113">
        <v>47376</v>
      </c>
      <c r="D259" t="s">
        <v>8</v>
      </c>
      <c r="E259" s="63" t="s">
        <v>22</v>
      </c>
      <c r="F259" s="63"/>
    </row>
    <row r="260" spans="1:6" x14ac:dyDescent="0.2">
      <c r="A260">
        <f t="shared" si="7"/>
        <v>37</v>
      </c>
      <c r="B260" s="63" t="s">
        <v>9</v>
      </c>
      <c r="C260" s="113">
        <v>47377</v>
      </c>
      <c r="D260" t="s">
        <v>8</v>
      </c>
      <c r="E260" s="63" t="s">
        <v>9</v>
      </c>
      <c r="F260" s="63"/>
    </row>
    <row r="261" spans="1:6" x14ac:dyDescent="0.2">
      <c r="A261">
        <f t="shared" si="7"/>
        <v>38</v>
      </c>
      <c r="B261" s="63" t="s">
        <v>7</v>
      </c>
      <c r="C261" s="113">
        <v>47378</v>
      </c>
      <c r="D261" t="s">
        <v>8</v>
      </c>
      <c r="E261" s="63" t="s">
        <v>7</v>
      </c>
      <c r="F261" s="63"/>
    </row>
    <row r="262" spans="1:6" x14ac:dyDescent="0.2">
      <c r="A262">
        <f t="shared" si="7"/>
        <v>38</v>
      </c>
      <c r="B262" s="63" t="s">
        <v>14</v>
      </c>
      <c r="C262" s="113">
        <v>47379</v>
      </c>
      <c r="D262" t="s">
        <v>8</v>
      </c>
      <c r="E262" s="63" t="s">
        <v>14</v>
      </c>
      <c r="F262" s="63"/>
    </row>
    <row r="263" spans="1:6" x14ac:dyDescent="0.2">
      <c r="A263">
        <f t="shared" si="7"/>
        <v>38</v>
      </c>
      <c r="B263" s="63" t="s">
        <v>16</v>
      </c>
      <c r="C263" s="113">
        <v>47380</v>
      </c>
      <c r="D263" t="s">
        <v>8</v>
      </c>
      <c r="E263" s="63" t="s">
        <v>16</v>
      </c>
      <c r="F263" s="63"/>
    </row>
    <row r="264" spans="1:6" x14ac:dyDescent="0.2">
      <c r="A264">
        <f t="shared" si="7"/>
        <v>38</v>
      </c>
      <c r="B264" s="63" t="s">
        <v>18</v>
      </c>
      <c r="C264" s="113">
        <v>47381</v>
      </c>
      <c r="D264" t="s">
        <v>8</v>
      </c>
      <c r="E264" s="63" t="s">
        <v>18</v>
      </c>
      <c r="F264" s="63"/>
    </row>
    <row r="265" spans="1:6" x14ac:dyDescent="0.2">
      <c r="A265">
        <f t="shared" si="7"/>
        <v>38</v>
      </c>
      <c r="B265" s="63" t="s">
        <v>20</v>
      </c>
      <c r="C265" s="113">
        <v>47382</v>
      </c>
      <c r="D265" t="s">
        <v>8</v>
      </c>
      <c r="E265" s="63" t="s">
        <v>20</v>
      </c>
      <c r="F265" s="63"/>
    </row>
    <row r="266" spans="1:6" x14ac:dyDescent="0.2">
      <c r="A266">
        <f t="shared" si="7"/>
        <v>38</v>
      </c>
      <c r="B266" s="63" t="s">
        <v>22</v>
      </c>
      <c r="C266" s="113">
        <v>47383</v>
      </c>
      <c r="D266" t="s">
        <v>8</v>
      </c>
      <c r="E266" s="63" t="s">
        <v>22</v>
      </c>
      <c r="F266" s="63"/>
    </row>
    <row r="267" spans="1:6" x14ac:dyDescent="0.2">
      <c r="A267">
        <f t="shared" si="7"/>
        <v>38</v>
      </c>
      <c r="B267" s="63" t="s">
        <v>9</v>
      </c>
      <c r="C267" s="113">
        <v>47384</v>
      </c>
      <c r="D267" t="s">
        <v>8</v>
      </c>
      <c r="E267" s="63" t="s">
        <v>9</v>
      </c>
      <c r="F267" s="63"/>
    </row>
    <row r="268" spans="1:6" x14ac:dyDescent="0.2">
      <c r="A268">
        <f t="shared" si="7"/>
        <v>39</v>
      </c>
      <c r="B268" s="63" t="s">
        <v>7</v>
      </c>
      <c r="C268" s="113">
        <v>47385</v>
      </c>
      <c r="D268" t="s">
        <v>8</v>
      </c>
      <c r="E268" s="63" t="s">
        <v>7</v>
      </c>
      <c r="F268" s="63"/>
    </row>
    <row r="269" spans="1:6" x14ac:dyDescent="0.2">
      <c r="A269">
        <f t="shared" si="7"/>
        <v>39</v>
      </c>
      <c r="B269" s="63" t="s">
        <v>14</v>
      </c>
      <c r="C269" s="113">
        <v>47386</v>
      </c>
      <c r="D269" t="s">
        <v>8</v>
      </c>
      <c r="E269" s="63" t="s">
        <v>14</v>
      </c>
      <c r="F269" s="63"/>
    </row>
    <row r="270" spans="1:6" x14ac:dyDescent="0.2">
      <c r="A270">
        <f t="shared" si="7"/>
        <v>39</v>
      </c>
      <c r="B270" s="63" t="s">
        <v>16</v>
      </c>
      <c r="C270" s="113">
        <v>47387</v>
      </c>
      <c r="D270" t="s">
        <v>8</v>
      </c>
      <c r="E270" s="63" t="s">
        <v>16</v>
      </c>
      <c r="F270" s="63"/>
    </row>
    <row r="271" spans="1:6" x14ac:dyDescent="0.2">
      <c r="A271">
        <f t="shared" si="7"/>
        <v>39</v>
      </c>
      <c r="B271" s="63" t="s">
        <v>18</v>
      </c>
      <c r="C271" s="113">
        <v>47388</v>
      </c>
      <c r="D271" t="s">
        <v>8</v>
      </c>
      <c r="E271" s="63" t="s">
        <v>18</v>
      </c>
      <c r="F271" s="63"/>
    </row>
    <row r="272" spans="1:6" x14ac:dyDescent="0.2">
      <c r="A272">
        <f t="shared" si="7"/>
        <v>39</v>
      </c>
      <c r="B272" s="63" t="s">
        <v>20</v>
      </c>
      <c r="C272" s="113">
        <v>47389</v>
      </c>
      <c r="D272" t="s">
        <v>8</v>
      </c>
      <c r="E272" s="63" t="s">
        <v>20</v>
      </c>
      <c r="F272" s="63"/>
    </row>
    <row r="273" spans="1:6" x14ac:dyDescent="0.2">
      <c r="A273">
        <f t="shared" si="7"/>
        <v>39</v>
      </c>
      <c r="B273" s="63" t="s">
        <v>22</v>
      </c>
      <c r="C273" s="113">
        <v>47390</v>
      </c>
      <c r="D273" s="63" t="s">
        <v>8</v>
      </c>
      <c r="E273" s="63" t="s">
        <v>22</v>
      </c>
    </row>
    <row r="274" spans="1:6" x14ac:dyDescent="0.2">
      <c r="A274">
        <f t="shared" si="7"/>
        <v>39</v>
      </c>
      <c r="B274" s="63" t="s">
        <v>9</v>
      </c>
      <c r="C274" s="113">
        <v>47391</v>
      </c>
      <c r="D274" s="63" t="s">
        <v>8</v>
      </c>
      <c r="E274" s="63" t="s">
        <v>9</v>
      </c>
    </row>
    <row r="275" spans="1:6" x14ac:dyDescent="0.2">
      <c r="A275">
        <f t="shared" si="7"/>
        <v>40</v>
      </c>
      <c r="B275" s="63" t="s">
        <v>7</v>
      </c>
      <c r="C275" s="113">
        <v>47392</v>
      </c>
      <c r="D275" s="63" t="s">
        <v>27</v>
      </c>
      <c r="E275" s="63" t="s">
        <v>7</v>
      </c>
      <c r="F275" s="63" t="s">
        <v>54</v>
      </c>
    </row>
    <row r="276" spans="1:6" x14ac:dyDescent="0.2">
      <c r="A276">
        <f t="shared" si="7"/>
        <v>40</v>
      </c>
      <c r="B276" s="63" t="s">
        <v>14</v>
      </c>
      <c r="C276" s="113">
        <v>47393</v>
      </c>
      <c r="D276" s="63" t="s">
        <v>27</v>
      </c>
      <c r="E276" s="63" t="s">
        <v>14</v>
      </c>
      <c r="F276" s="63" t="s">
        <v>54</v>
      </c>
    </row>
    <row r="277" spans="1:6" x14ac:dyDescent="0.2">
      <c r="A277">
        <f t="shared" si="7"/>
        <v>40</v>
      </c>
      <c r="B277" s="63" t="s">
        <v>16</v>
      </c>
      <c r="C277" s="113">
        <v>47394</v>
      </c>
      <c r="D277" s="63" t="s">
        <v>27</v>
      </c>
      <c r="E277" s="63" t="s">
        <v>16</v>
      </c>
      <c r="F277" s="63" t="s">
        <v>54</v>
      </c>
    </row>
    <row r="278" spans="1:6" x14ac:dyDescent="0.2">
      <c r="A278">
        <f t="shared" si="7"/>
        <v>40</v>
      </c>
      <c r="B278" s="63" t="s">
        <v>18</v>
      </c>
      <c r="C278" s="113">
        <v>47395</v>
      </c>
      <c r="D278" s="63" t="s">
        <v>27</v>
      </c>
      <c r="E278" s="63" t="s">
        <v>18</v>
      </c>
      <c r="F278" s="63" t="s">
        <v>54</v>
      </c>
    </row>
    <row r="279" spans="1:6" x14ac:dyDescent="0.2">
      <c r="A279">
        <f t="shared" si="7"/>
        <v>40</v>
      </c>
      <c r="B279" s="63" t="s">
        <v>20</v>
      </c>
      <c r="C279" s="113">
        <v>47396</v>
      </c>
      <c r="D279" s="63" t="s">
        <v>27</v>
      </c>
      <c r="E279" s="63" t="s">
        <v>20</v>
      </c>
      <c r="F279" s="63" t="s">
        <v>54</v>
      </c>
    </row>
    <row r="280" spans="1:6" x14ac:dyDescent="0.2">
      <c r="A280">
        <f t="shared" si="7"/>
        <v>40</v>
      </c>
      <c r="B280" s="63" t="s">
        <v>22</v>
      </c>
      <c r="C280" s="113">
        <v>47397</v>
      </c>
      <c r="D280" s="63" t="s">
        <v>8</v>
      </c>
      <c r="E280" s="63" t="s">
        <v>22</v>
      </c>
      <c r="F280" s="63"/>
    </row>
    <row r="281" spans="1:6" x14ac:dyDescent="0.2">
      <c r="A281">
        <f t="shared" si="7"/>
        <v>40</v>
      </c>
      <c r="B281" s="63" t="s">
        <v>9</v>
      </c>
      <c r="C281" s="113">
        <v>47398</v>
      </c>
      <c r="D281" s="63" t="s">
        <v>8</v>
      </c>
      <c r="E281" s="63" t="s">
        <v>9</v>
      </c>
      <c r="F281" s="63"/>
    </row>
    <row r="282" spans="1:6" x14ac:dyDescent="0.2">
      <c r="A282">
        <f t="shared" si="7"/>
        <v>41</v>
      </c>
      <c r="B282" s="63" t="s">
        <v>7</v>
      </c>
      <c r="C282" s="113">
        <v>47399</v>
      </c>
      <c r="D282" s="63" t="s">
        <v>8</v>
      </c>
      <c r="E282" s="63" t="s">
        <v>7</v>
      </c>
      <c r="F282" s="63"/>
    </row>
    <row r="283" spans="1:6" x14ac:dyDescent="0.2">
      <c r="A283">
        <f t="shared" si="7"/>
        <v>41</v>
      </c>
      <c r="B283" s="63" t="s">
        <v>14</v>
      </c>
      <c r="C283" s="113">
        <v>47400</v>
      </c>
      <c r="D283" s="63" t="s">
        <v>8</v>
      </c>
      <c r="E283" s="63" t="s">
        <v>14</v>
      </c>
      <c r="F283" s="63"/>
    </row>
    <row r="284" spans="1:6" x14ac:dyDescent="0.2">
      <c r="A284">
        <f t="shared" si="7"/>
        <v>41</v>
      </c>
      <c r="B284" s="63" t="s">
        <v>16</v>
      </c>
      <c r="C284" s="113">
        <v>47401</v>
      </c>
      <c r="D284" t="s">
        <v>8</v>
      </c>
      <c r="E284" s="63" t="s">
        <v>16</v>
      </c>
      <c r="F284" s="63"/>
    </row>
    <row r="285" spans="1:6" x14ac:dyDescent="0.2">
      <c r="A285">
        <f t="shared" si="7"/>
        <v>41</v>
      </c>
      <c r="B285" s="63" t="s">
        <v>18</v>
      </c>
      <c r="C285" s="113">
        <v>47402</v>
      </c>
      <c r="D285" t="s">
        <v>8</v>
      </c>
      <c r="E285" s="63" t="s">
        <v>18</v>
      </c>
      <c r="F285" s="63"/>
    </row>
    <row r="286" spans="1:6" x14ac:dyDescent="0.2">
      <c r="A286">
        <f t="shared" si="7"/>
        <v>41</v>
      </c>
      <c r="B286" s="63" t="s">
        <v>20</v>
      </c>
      <c r="C286" s="113">
        <v>47403</v>
      </c>
      <c r="D286" t="s">
        <v>8</v>
      </c>
      <c r="E286" s="63" t="s">
        <v>20</v>
      </c>
      <c r="F286" s="63"/>
    </row>
    <row r="287" spans="1:6" x14ac:dyDescent="0.2">
      <c r="A287">
        <f t="shared" si="7"/>
        <v>41</v>
      </c>
      <c r="B287" s="63" t="s">
        <v>22</v>
      </c>
      <c r="C287" s="113">
        <v>47404</v>
      </c>
      <c r="D287" t="s">
        <v>8</v>
      </c>
      <c r="E287" s="63" t="s">
        <v>22</v>
      </c>
      <c r="F287" s="63"/>
    </row>
    <row r="288" spans="1:6" x14ac:dyDescent="0.2">
      <c r="A288">
        <f t="shared" si="7"/>
        <v>41</v>
      </c>
      <c r="B288" s="63" t="s">
        <v>9</v>
      </c>
      <c r="C288" s="113">
        <v>47405</v>
      </c>
      <c r="D288" t="s">
        <v>8</v>
      </c>
      <c r="E288" s="63" t="s">
        <v>9</v>
      </c>
      <c r="F288" s="63"/>
    </row>
    <row r="289" spans="1:6" x14ac:dyDescent="0.2">
      <c r="A289">
        <f t="shared" si="7"/>
        <v>42</v>
      </c>
      <c r="B289" s="63" t="s">
        <v>7</v>
      </c>
      <c r="C289" s="113">
        <v>47406</v>
      </c>
      <c r="D289" t="s">
        <v>8</v>
      </c>
      <c r="E289" s="63" t="s">
        <v>7</v>
      </c>
      <c r="F289" s="63"/>
    </row>
    <row r="290" spans="1:6" x14ac:dyDescent="0.2">
      <c r="A290">
        <f t="shared" si="7"/>
        <v>42</v>
      </c>
      <c r="B290" s="63" t="s">
        <v>14</v>
      </c>
      <c r="C290" s="113">
        <v>47407</v>
      </c>
      <c r="D290" t="s">
        <v>8</v>
      </c>
      <c r="E290" s="63" t="s">
        <v>14</v>
      </c>
      <c r="F290" s="63"/>
    </row>
    <row r="291" spans="1:6" x14ac:dyDescent="0.2">
      <c r="A291">
        <f t="shared" si="7"/>
        <v>42</v>
      </c>
      <c r="B291" s="63" t="s">
        <v>16</v>
      </c>
      <c r="C291" s="113">
        <v>47408</v>
      </c>
      <c r="D291" t="s">
        <v>8</v>
      </c>
      <c r="E291" s="63" t="s">
        <v>16</v>
      </c>
      <c r="F291" s="63"/>
    </row>
    <row r="292" spans="1:6" x14ac:dyDescent="0.2">
      <c r="A292">
        <f t="shared" si="7"/>
        <v>42</v>
      </c>
      <c r="B292" s="63" t="s">
        <v>18</v>
      </c>
      <c r="C292" s="113">
        <v>47409</v>
      </c>
      <c r="D292" t="s">
        <v>8</v>
      </c>
      <c r="E292" s="63" t="s">
        <v>18</v>
      </c>
      <c r="F292" s="63"/>
    </row>
    <row r="293" spans="1:6" x14ac:dyDescent="0.2">
      <c r="A293">
        <f t="shared" si="7"/>
        <v>42</v>
      </c>
      <c r="B293" s="63" t="s">
        <v>20</v>
      </c>
      <c r="C293" s="113">
        <v>47410</v>
      </c>
      <c r="D293" t="s">
        <v>8</v>
      </c>
      <c r="E293" s="63" t="s">
        <v>20</v>
      </c>
      <c r="F293" s="63"/>
    </row>
    <row r="294" spans="1:6" x14ac:dyDescent="0.2">
      <c r="A294">
        <f t="shared" si="7"/>
        <v>42</v>
      </c>
      <c r="B294" s="63" t="s">
        <v>22</v>
      </c>
      <c r="C294" s="113">
        <v>47411</v>
      </c>
      <c r="D294" t="s">
        <v>8</v>
      </c>
      <c r="E294" s="63" t="s">
        <v>22</v>
      </c>
      <c r="F294" s="63"/>
    </row>
    <row r="295" spans="1:6" x14ac:dyDescent="0.2">
      <c r="A295">
        <f t="shared" si="7"/>
        <v>42</v>
      </c>
      <c r="B295" s="63" t="s">
        <v>9</v>
      </c>
      <c r="C295" s="113">
        <v>47412</v>
      </c>
      <c r="D295" t="s">
        <v>8</v>
      </c>
      <c r="E295" s="63" t="s">
        <v>9</v>
      </c>
      <c r="F295" s="63"/>
    </row>
    <row r="296" spans="1:6" x14ac:dyDescent="0.2">
      <c r="A296">
        <f t="shared" si="7"/>
        <v>43</v>
      </c>
      <c r="B296" s="63" t="s">
        <v>7</v>
      </c>
      <c r="C296" s="113">
        <v>47413</v>
      </c>
      <c r="D296" t="s">
        <v>8</v>
      </c>
      <c r="E296" s="63" t="s">
        <v>7</v>
      </c>
      <c r="F296" s="63"/>
    </row>
    <row r="297" spans="1:6" x14ac:dyDescent="0.2">
      <c r="A297">
        <f t="shared" si="7"/>
        <v>43</v>
      </c>
      <c r="B297" s="63" t="s">
        <v>14</v>
      </c>
      <c r="C297" s="113">
        <v>47414</v>
      </c>
      <c r="D297" t="s">
        <v>8</v>
      </c>
      <c r="E297" s="63" t="s">
        <v>14</v>
      </c>
      <c r="F297" s="63"/>
    </row>
    <row r="298" spans="1:6" x14ac:dyDescent="0.2">
      <c r="A298">
        <f t="shared" si="7"/>
        <v>43</v>
      </c>
      <c r="B298" s="63" t="s">
        <v>16</v>
      </c>
      <c r="C298" s="113">
        <v>47415</v>
      </c>
      <c r="D298" t="s">
        <v>8</v>
      </c>
      <c r="E298" s="63" t="s">
        <v>16</v>
      </c>
      <c r="F298" s="63"/>
    </row>
    <row r="299" spans="1:6" x14ac:dyDescent="0.2">
      <c r="A299">
        <f t="shared" si="7"/>
        <v>43</v>
      </c>
      <c r="B299" s="63" t="s">
        <v>18</v>
      </c>
      <c r="C299" s="113">
        <v>47416</v>
      </c>
      <c r="D299" t="s">
        <v>8</v>
      </c>
      <c r="E299" s="63" t="s">
        <v>18</v>
      </c>
      <c r="F299" s="63"/>
    </row>
    <row r="300" spans="1:6" x14ac:dyDescent="0.2">
      <c r="A300">
        <f t="shared" si="7"/>
        <v>43</v>
      </c>
      <c r="B300" s="63" t="s">
        <v>20</v>
      </c>
      <c r="C300" s="113">
        <v>47417</v>
      </c>
      <c r="D300" t="s">
        <v>8</v>
      </c>
      <c r="E300" s="63" t="s">
        <v>20</v>
      </c>
      <c r="F300" s="63"/>
    </row>
    <row r="301" spans="1:6" x14ac:dyDescent="0.2">
      <c r="A301">
        <f t="shared" si="7"/>
        <v>43</v>
      </c>
      <c r="B301" s="63" t="s">
        <v>22</v>
      </c>
      <c r="C301" s="113">
        <v>47418</v>
      </c>
      <c r="D301" t="s">
        <v>8</v>
      </c>
      <c r="E301" s="63" t="s">
        <v>22</v>
      </c>
      <c r="F301" s="63"/>
    </row>
    <row r="302" spans="1:6" x14ac:dyDescent="0.2">
      <c r="A302">
        <f t="shared" si="7"/>
        <v>43</v>
      </c>
      <c r="B302" s="63" t="s">
        <v>9</v>
      </c>
      <c r="C302" s="113">
        <v>47419</v>
      </c>
      <c r="D302" t="s">
        <v>8</v>
      </c>
      <c r="E302" s="63" t="s">
        <v>9</v>
      </c>
      <c r="F302" s="63"/>
    </row>
    <row r="303" spans="1:6" x14ac:dyDescent="0.2">
      <c r="A303">
        <f t="shared" si="7"/>
        <v>44</v>
      </c>
      <c r="B303" s="63" t="s">
        <v>7</v>
      </c>
      <c r="C303" s="113">
        <v>47420</v>
      </c>
      <c r="D303" t="s">
        <v>8</v>
      </c>
      <c r="E303" s="63" t="s">
        <v>7</v>
      </c>
      <c r="F303" s="63"/>
    </row>
    <row r="304" spans="1:6" x14ac:dyDescent="0.2">
      <c r="A304">
        <f t="shared" si="7"/>
        <v>44</v>
      </c>
      <c r="B304" s="63" t="s">
        <v>14</v>
      </c>
      <c r="C304" s="113">
        <v>47421</v>
      </c>
      <c r="D304" t="s">
        <v>8</v>
      </c>
      <c r="E304" s="63" t="s">
        <v>14</v>
      </c>
      <c r="F304" s="63"/>
    </row>
    <row r="305" spans="1:6" x14ac:dyDescent="0.2">
      <c r="A305">
        <f t="shared" si="7"/>
        <v>44</v>
      </c>
      <c r="B305" s="63" t="s">
        <v>16</v>
      </c>
      <c r="C305" s="113">
        <v>47422</v>
      </c>
      <c r="D305" t="s">
        <v>8</v>
      </c>
      <c r="E305" s="63" t="s">
        <v>16</v>
      </c>
      <c r="F305" s="63"/>
    </row>
    <row r="306" spans="1:6" x14ac:dyDescent="0.2">
      <c r="A306">
        <f t="shared" si="7"/>
        <v>44</v>
      </c>
      <c r="B306" s="63" t="s">
        <v>18</v>
      </c>
      <c r="C306" s="113">
        <v>47423</v>
      </c>
      <c r="D306" t="s">
        <v>8</v>
      </c>
      <c r="E306" s="63" t="s">
        <v>18</v>
      </c>
      <c r="F306" s="63"/>
    </row>
    <row r="307" spans="1:6" x14ac:dyDescent="0.2">
      <c r="A307">
        <f t="shared" si="7"/>
        <v>44</v>
      </c>
      <c r="B307" s="63" t="s">
        <v>20</v>
      </c>
      <c r="C307" s="113">
        <v>47424</v>
      </c>
      <c r="D307" t="s">
        <v>8</v>
      </c>
      <c r="E307" s="63" t="s">
        <v>20</v>
      </c>
      <c r="F307" s="63"/>
    </row>
    <row r="308" spans="1:6" x14ac:dyDescent="0.2">
      <c r="A308">
        <f t="shared" si="7"/>
        <v>44</v>
      </c>
      <c r="B308" s="63" t="s">
        <v>22</v>
      </c>
      <c r="C308" s="113">
        <v>47425</v>
      </c>
      <c r="D308" t="s">
        <v>8</v>
      </c>
      <c r="E308" s="63" t="s">
        <v>22</v>
      </c>
      <c r="F308" s="63"/>
    </row>
    <row r="309" spans="1:6" x14ac:dyDescent="0.2">
      <c r="A309">
        <f t="shared" si="7"/>
        <v>44</v>
      </c>
      <c r="B309" s="63" t="s">
        <v>9</v>
      </c>
      <c r="C309" s="113">
        <v>47426</v>
      </c>
      <c r="D309" t="s">
        <v>8</v>
      </c>
      <c r="E309" s="63" t="s">
        <v>9</v>
      </c>
      <c r="F309" s="63"/>
    </row>
    <row r="310" spans="1:6" x14ac:dyDescent="0.2">
      <c r="A310">
        <f t="shared" si="7"/>
        <v>45</v>
      </c>
      <c r="B310" s="63" t="s">
        <v>7</v>
      </c>
      <c r="C310" s="113">
        <v>47427</v>
      </c>
      <c r="D310" t="s">
        <v>8</v>
      </c>
      <c r="E310" s="63" t="s">
        <v>7</v>
      </c>
      <c r="F310" s="63"/>
    </row>
    <row r="311" spans="1:6" x14ac:dyDescent="0.2">
      <c r="A311">
        <f t="shared" si="7"/>
        <v>45</v>
      </c>
      <c r="B311" s="63" t="s">
        <v>14</v>
      </c>
      <c r="C311" s="113">
        <v>47428</v>
      </c>
      <c r="D311" t="s">
        <v>8</v>
      </c>
      <c r="E311" s="63" t="s">
        <v>14</v>
      </c>
      <c r="F311" s="63"/>
    </row>
    <row r="312" spans="1:6" x14ac:dyDescent="0.2">
      <c r="A312">
        <f t="shared" si="7"/>
        <v>45</v>
      </c>
      <c r="B312" s="63" t="s">
        <v>16</v>
      </c>
      <c r="C312" s="113">
        <v>47429</v>
      </c>
      <c r="D312" t="s">
        <v>8</v>
      </c>
      <c r="E312" s="63" t="s">
        <v>16</v>
      </c>
      <c r="F312" s="63"/>
    </row>
    <row r="313" spans="1:6" x14ac:dyDescent="0.2">
      <c r="A313">
        <f t="shared" si="7"/>
        <v>45</v>
      </c>
      <c r="B313" s="63" t="s">
        <v>18</v>
      </c>
      <c r="C313" s="113">
        <v>47430</v>
      </c>
      <c r="D313" t="s">
        <v>8</v>
      </c>
      <c r="E313" s="63" t="s">
        <v>18</v>
      </c>
      <c r="F313" s="63"/>
    </row>
    <row r="314" spans="1:6" x14ac:dyDescent="0.2">
      <c r="A314">
        <f t="shared" si="7"/>
        <v>45</v>
      </c>
      <c r="B314" s="63" t="s">
        <v>20</v>
      </c>
      <c r="C314" s="113">
        <v>47431</v>
      </c>
      <c r="D314" t="s">
        <v>8</v>
      </c>
      <c r="E314" s="63" t="s">
        <v>20</v>
      </c>
      <c r="F314" s="63"/>
    </row>
    <row r="315" spans="1:6" x14ac:dyDescent="0.2">
      <c r="A315">
        <f t="shared" si="7"/>
        <v>45</v>
      </c>
      <c r="B315" s="63" t="s">
        <v>22</v>
      </c>
      <c r="C315" s="113">
        <v>47432</v>
      </c>
      <c r="D315" t="s">
        <v>8</v>
      </c>
      <c r="E315" s="63" t="s">
        <v>22</v>
      </c>
      <c r="F315" s="63"/>
    </row>
    <row r="316" spans="1:6" x14ac:dyDescent="0.2">
      <c r="A316">
        <f t="shared" si="7"/>
        <v>45</v>
      </c>
      <c r="B316" s="63" t="s">
        <v>9</v>
      </c>
      <c r="C316" s="113">
        <v>47433</v>
      </c>
      <c r="D316" t="s">
        <v>8</v>
      </c>
      <c r="E316" s="63" t="s">
        <v>9</v>
      </c>
      <c r="F316" s="63"/>
    </row>
    <row r="317" spans="1:6" x14ac:dyDescent="0.2">
      <c r="A317">
        <f t="shared" si="7"/>
        <v>46</v>
      </c>
      <c r="B317" s="63" t="s">
        <v>7</v>
      </c>
      <c r="C317" s="113">
        <v>47434</v>
      </c>
      <c r="D317" t="s">
        <v>8</v>
      </c>
      <c r="E317" s="63" t="s">
        <v>7</v>
      </c>
      <c r="F317" s="63"/>
    </row>
    <row r="318" spans="1:6" x14ac:dyDescent="0.2">
      <c r="A318">
        <f t="shared" si="7"/>
        <v>46</v>
      </c>
      <c r="B318" s="63" t="s">
        <v>14</v>
      </c>
      <c r="C318" s="113">
        <v>47435</v>
      </c>
      <c r="D318" t="s">
        <v>8</v>
      </c>
      <c r="E318" s="63" t="s">
        <v>14</v>
      </c>
      <c r="F318" s="63"/>
    </row>
    <row r="319" spans="1:6" x14ac:dyDescent="0.2">
      <c r="A319">
        <f t="shared" si="7"/>
        <v>46</v>
      </c>
      <c r="B319" s="63" t="s">
        <v>16</v>
      </c>
      <c r="C319" s="113">
        <v>47436</v>
      </c>
      <c r="D319" t="s">
        <v>8</v>
      </c>
      <c r="E319" s="63" t="s">
        <v>16</v>
      </c>
      <c r="F319" s="63"/>
    </row>
    <row r="320" spans="1:6" x14ac:dyDescent="0.2">
      <c r="A320">
        <f t="shared" si="7"/>
        <v>46</v>
      </c>
      <c r="B320" s="63" t="s">
        <v>18</v>
      </c>
      <c r="C320" s="113">
        <v>47437</v>
      </c>
      <c r="D320" t="s">
        <v>8</v>
      </c>
      <c r="E320" s="63" t="s">
        <v>18</v>
      </c>
      <c r="F320" s="63"/>
    </row>
    <row r="321" spans="1:6" x14ac:dyDescent="0.2">
      <c r="A321">
        <f t="shared" si="7"/>
        <v>46</v>
      </c>
      <c r="B321" s="63" t="s">
        <v>20</v>
      </c>
      <c r="C321" s="113">
        <v>47438</v>
      </c>
      <c r="D321" t="s">
        <v>8</v>
      </c>
      <c r="E321" s="63" t="s">
        <v>20</v>
      </c>
      <c r="F321" s="63"/>
    </row>
    <row r="322" spans="1:6" x14ac:dyDescent="0.2">
      <c r="A322">
        <f t="shared" si="7"/>
        <v>46</v>
      </c>
      <c r="B322" s="63" t="s">
        <v>22</v>
      </c>
      <c r="C322" s="113">
        <v>47439</v>
      </c>
      <c r="D322" t="s">
        <v>8</v>
      </c>
      <c r="E322" s="63" t="s">
        <v>22</v>
      </c>
      <c r="F322" s="63"/>
    </row>
    <row r="323" spans="1:6" x14ac:dyDescent="0.2">
      <c r="A323">
        <f t="shared" ref="A323:A366" si="8">WEEKNUM(C323,21)</f>
        <v>46</v>
      </c>
      <c r="B323" s="63" t="s">
        <v>9</v>
      </c>
      <c r="C323" s="113">
        <v>47440</v>
      </c>
      <c r="D323" t="s">
        <v>8</v>
      </c>
      <c r="E323" s="63" t="s">
        <v>9</v>
      </c>
      <c r="F323" s="63"/>
    </row>
    <row r="324" spans="1:6" x14ac:dyDescent="0.2">
      <c r="A324">
        <f t="shared" si="8"/>
        <v>47</v>
      </c>
      <c r="B324" s="63" t="s">
        <v>7</v>
      </c>
      <c r="C324" s="113">
        <v>47441</v>
      </c>
      <c r="D324" t="s">
        <v>8</v>
      </c>
      <c r="E324" s="63" t="s">
        <v>7</v>
      </c>
      <c r="F324" s="63"/>
    </row>
    <row r="325" spans="1:6" x14ac:dyDescent="0.2">
      <c r="A325">
        <f t="shared" si="8"/>
        <v>47</v>
      </c>
      <c r="B325" s="63" t="s">
        <v>14</v>
      </c>
      <c r="C325" s="113">
        <v>47442</v>
      </c>
      <c r="D325" t="s">
        <v>8</v>
      </c>
      <c r="E325" s="63" t="s">
        <v>14</v>
      </c>
      <c r="F325" s="63"/>
    </row>
    <row r="326" spans="1:6" x14ac:dyDescent="0.2">
      <c r="A326">
        <f t="shared" si="8"/>
        <v>47</v>
      </c>
      <c r="B326" s="63" t="s">
        <v>16</v>
      </c>
      <c r="C326" s="113">
        <v>47443</v>
      </c>
      <c r="D326" t="s">
        <v>8</v>
      </c>
      <c r="E326" s="63" t="s">
        <v>16</v>
      </c>
      <c r="F326" s="63"/>
    </row>
    <row r="327" spans="1:6" x14ac:dyDescent="0.2">
      <c r="A327">
        <f t="shared" si="8"/>
        <v>47</v>
      </c>
      <c r="B327" s="63" t="s">
        <v>18</v>
      </c>
      <c r="C327" s="113">
        <v>47444</v>
      </c>
      <c r="D327" t="s">
        <v>8</v>
      </c>
      <c r="E327" s="63" t="s">
        <v>18</v>
      </c>
      <c r="F327" s="63"/>
    </row>
    <row r="328" spans="1:6" x14ac:dyDescent="0.2">
      <c r="A328">
        <f t="shared" si="8"/>
        <v>47</v>
      </c>
      <c r="B328" s="63" t="s">
        <v>20</v>
      </c>
      <c r="C328" s="113">
        <v>47445</v>
      </c>
      <c r="D328" t="s">
        <v>8</v>
      </c>
      <c r="E328" s="63" t="s">
        <v>20</v>
      </c>
      <c r="F328" s="63"/>
    </row>
    <row r="329" spans="1:6" x14ac:dyDescent="0.2">
      <c r="A329">
        <f t="shared" si="8"/>
        <v>47</v>
      </c>
      <c r="B329" s="63" t="s">
        <v>22</v>
      </c>
      <c r="C329" s="113">
        <v>47446</v>
      </c>
      <c r="D329" t="s">
        <v>8</v>
      </c>
      <c r="E329" s="63" t="s">
        <v>22</v>
      </c>
      <c r="F329" s="63"/>
    </row>
    <row r="330" spans="1:6" x14ac:dyDescent="0.2">
      <c r="A330">
        <f t="shared" si="8"/>
        <v>47</v>
      </c>
      <c r="B330" s="63" t="s">
        <v>9</v>
      </c>
      <c r="C330" s="113">
        <v>47447</v>
      </c>
      <c r="D330" t="s">
        <v>8</v>
      </c>
      <c r="E330" s="63" t="s">
        <v>9</v>
      </c>
      <c r="F330" s="63"/>
    </row>
    <row r="331" spans="1:6" x14ac:dyDescent="0.2">
      <c r="A331">
        <f t="shared" si="8"/>
        <v>48</v>
      </c>
      <c r="B331" s="63" t="s">
        <v>7</v>
      </c>
      <c r="C331" s="113">
        <v>47448</v>
      </c>
      <c r="D331" t="s">
        <v>8</v>
      </c>
      <c r="E331" s="63" t="s">
        <v>7</v>
      </c>
      <c r="F331" s="63"/>
    </row>
    <row r="332" spans="1:6" x14ac:dyDescent="0.2">
      <c r="A332">
        <f t="shared" si="8"/>
        <v>48</v>
      </c>
      <c r="B332" s="63" t="s">
        <v>14</v>
      </c>
      <c r="C332" s="113">
        <v>47449</v>
      </c>
      <c r="D332" t="s">
        <v>8</v>
      </c>
      <c r="E332" s="63" t="s">
        <v>14</v>
      </c>
      <c r="F332" s="63"/>
    </row>
    <row r="333" spans="1:6" x14ac:dyDescent="0.2">
      <c r="A333">
        <f t="shared" si="8"/>
        <v>48</v>
      </c>
      <c r="B333" s="63" t="s">
        <v>16</v>
      </c>
      <c r="C333" s="113">
        <v>47450</v>
      </c>
      <c r="D333" t="s">
        <v>8</v>
      </c>
      <c r="E333" s="63" t="s">
        <v>16</v>
      </c>
      <c r="F333" s="63"/>
    </row>
    <row r="334" spans="1:6" x14ac:dyDescent="0.2">
      <c r="A334">
        <f t="shared" si="8"/>
        <v>48</v>
      </c>
      <c r="B334" s="63" t="s">
        <v>18</v>
      </c>
      <c r="C334" s="113">
        <v>47451</v>
      </c>
      <c r="D334" t="s">
        <v>8</v>
      </c>
      <c r="E334" s="63" t="s">
        <v>18</v>
      </c>
      <c r="F334" s="63"/>
    </row>
    <row r="335" spans="1:6" x14ac:dyDescent="0.2">
      <c r="A335">
        <f t="shared" si="8"/>
        <v>48</v>
      </c>
      <c r="B335" s="63" t="s">
        <v>20</v>
      </c>
      <c r="C335" s="113">
        <v>47452</v>
      </c>
      <c r="D335" t="s">
        <v>8</v>
      </c>
      <c r="E335" s="63" t="s">
        <v>20</v>
      </c>
      <c r="F335" s="63"/>
    </row>
    <row r="336" spans="1:6" x14ac:dyDescent="0.2">
      <c r="A336">
        <f t="shared" si="8"/>
        <v>48</v>
      </c>
      <c r="B336" s="63" t="s">
        <v>22</v>
      </c>
      <c r="C336" s="113">
        <v>47453</v>
      </c>
      <c r="D336" t="s">
        <v>8</v>
      </c>
      <c r="E336" s="63" t="s">
        <v>22</v>
      </c>
      <c r="F336" s="63"/>
    </row>
    <row r="337" spans="1:6" x14ac:dyDescent="0.2">
      <c r="A337">
        <f t="shared" si="8"/>
        <v>48</v>
      </c>
      <c r="B337" s="63" t="s">
        <v>9</v>
      </c>
      <c r="C337" s="113">
        <v>47454</v>
      </c>
      <c r="D337" t="s">
        <v>8</v>
      </c>
      <c r="E337" s="63" t="s">
        <v>9</v>
      </c>
      <c r="F337" s="63"/>
    </row>
    <row r="338" spans="1:6" x14ac:dyDescent="0.2">
      <c r="A338">
        <f t="shared" si="8"/>
        <v>49</v>
      </c>
      <c r="B338" s="63" t="s">
        <v>7</v>
      </c>
      <c r="C338" s="113">
        <v>47455</v>
      </c>
      <c r="D338" t="s">
        <v>8</v>
      </c>
      <c r="E338" s="63" t="s">
        <v>7</v>
      </c>
      <c r="F338" s="63"/>
    </row>
    <row r="339" spans="1:6" x14ac:dyDescent="0.2">
      <c r="A339">
        <f t="shared" si="8"/>
        <v>49</v>
      </c>
      <c r="B339" s="63" t="s">
        <v>14</v>
      </c>
      <c r="C339" s="113">
        <v>47456</v>
      </c>
      <c r="D339" t="s">
        <v>8</v>
      </c>
      <c r="E339" s="63" t="s">
        <v>14</v>
      </c>
      <c r="F339" s="63"/>
    </row>
    <row r="340" spans="1:6" x14ac:dyDescent="0.2">
      <c r="A340">
        <f t="shared" si="8"/>
        <v>49</v>
      </c>
      <c r="B340" s="63" t="s">
        <v>16</v>
      </c>
      <c r="C340" s="113">
        <v>47457</v>
      </c>
      <c r="D340" t="s">
        <v>8</v>
      </c>
      <c r="E340" s="63" t="s">
        <v>16</v>
      </c>
      <c r="F340" s="63"/>
    </row>
    <row r="341" spans="1:6" x14ac:dyDescent="0.2">
      <c r="A341">
        <f t="shared" si="8"/>
        <v>49</v>
      </c>
      <c r="B341" s="63" t="s">
        <v>18</v>
      </c>
      <c r="C341" s="113">
        <v>47458</v>
      </c>
      <c r="D341" t="s">
        <v>8</v>
      </c>
      <c r="E341" s="63" t="s">
        <v>18</v>
      </c>
      <c r="F341" s="63"/>
    </row>
    <row r="342" spans="1:6" x14ac:dyDescent="0.2">
      <c r="A342">
        <f t="shared" si="8"/>
        <v>49</v>
      </c>
      <c r="B342" s="63" t="s">
        <v>20</v>
      </c>
      <c r="C342" s="113">
        <v>47459</v>
      </c>
      <c r="D342" t="s">
        <v>8</v>
      </c>
      <c r="E342" s="63" t="s">
        <v>20</v>
      </c>
      <c r="F342" s="63"/>
    </row>
    <row r="343" spans="1:6" x14ac:dyDescent="0.2">
      <c r="A343">
        <f t="shared" si="8"/>
        <v>49</v>
      </c>
      <c r="B343" s="63" t="s">
        <v>22</v>
      </c>
      <c r="C343" s="113">
        <v>47460</v>
      </c>
      <c r="D343" t="s">
        <v>8</v>
      </c>
      <c r="E343" s="63" t="s">
        <v>22</v>
      </c>
      <c r="F343" s="63"/>
    </row>
    <row r="344" spans="1:6" x14ac:dyDescent="0.2">
      <c r="A344">
        <f t="shared" si="8"/>
        <v>49</v>
      </c>
      <c r="B344" s="63" t="s">
        <v>9</v>
      </c>
      <c r="C344" s="113">
        <v>47461</v>
      </c>
      <c r="D344" t="s">
        <v>8</v>
      </c>
      <c r="E344" s="63" t="s">
        <v>9</v>
      </c>
      <c r="F344" s="63"/>
    </row>
    <row r="345" spans="1:6" x14ac:dyDescent="0.2">
      <c r="A345">
        <f t="shared" si="8"/>
        <v>50</v>
      </c>
      <c r="B345" s="63" t="s">
        <v>7</v>
      </c>
      <c r="C345" s="113">
        <v>47462</v>
      </c>
      <c r="D345" t="s">
        <v>8</v>
      </c>
      <c r="E345" s="63" t="s">
        <v>7</v>
      </c>
      <c r="F345" s="63"/>
    </row>
    <row r="346" spans="1:6" x14ac:dyDescent="0.2">
      <c r="A346">
        <f t="shared" si="8"/>
        <v>50</v>
      </c>
      <c r="B346" s="63" t="s">
        <v>14</v>
      </c>
      <c r="C346" s="113">
        <v>47463</v>
      </c>
      <c r="D346" t="s">
        <v>8</v>
      </c>
      <c r="E346" s="63" t="s">
        <v>14</v>
      </c>
      <c r="F346" s="63"/>
    </row>
    <row r="347" spans="1:6" x14ac:dyDescent="0.2">
      <c r="A347">
        <f t="shared" si="8"/>
        <v>50</v>
      </c>
      <c r="B347" s="63" t="s">
        <v>16</v>
      </c>
      <c r="C347" s="113">
        <v>47464</v>
      </c>
      <c r="D347" t="s">
        <v>8</v>
      </c>
      <c r="E347" s="63" t="s">
        <v>16</v>
      </c>
      <c r="F347" s="63"/>
    </row>
    <row r="348" spans="1:6" x14ac:dyDescent="0.2">
      <c r="A348">
        <f t="shared" si="8"/>
        <v>50</v>
      </c>
      <c r="B348" s="63" t="s">
        <v>18</v>
      </c>
      <c r="C348" s="113">
        <v>47465</v>
      </c>
      <c r="D348" t="s">
        <v>8</v>
      </c>
      <c r="E348" s="63" t="s">
        <v>18</v>
      </c>
      <c r="F348" s="63"/>
    </row>
    <row r="349" spans="1:6" x14ac:dyDescent="0.2">
      <c r="A349">
        <f t="shared" si="8"/>
        <v>50</v>
      </c>
      <c r="B349" s="63" t="s">
        <v>20</v>
      </c>
      <c r="C349" s="113">
        <v>47466</v>
      </c>
      <c r="D349" t="s">
        <v>8</v>
      </c>
      <c r="E349" s="63" t="s">
        <v>20</v>
      </c>
      <c r="F349" s="63"/>
    </row>
    <row r="350" spans="1:6" x14ac:dyDescent="0.2">
      <c r="A350">
        <f t="shared" si="8"/>
        <v>50</v>
      </c>
      <c r="B350" s="63" t="s">
        <v>22</v>
      </c>
      <c r="C350" s="113">
        <v>47467</v>
      </c>
      <c r="D350" t="s">
        <v>8</v>
      </c>
      <c r="E350" s="63" t="s">
        <v>22</v>
      </c>
      <c r="F350" s="63"/>
    </row>
    <row r="351" spans="1:6" x14ac:dyDescent="0.2">
      <c r="A351">
        <f t="shared" si="8"/>
        <v>50</v>
      </c>
      <c r="B351" s="63" t="s">
        <v>9</v>
      </c>
      <c r="C351" s="113">
        <v>47468</v>
      </c>
      <c r="D351" t="s">
        <v>8</v>
      </c>
      <c r="E351" s="63" t="s">
        <v>9</v>
      </c>
      <c r="F351" s="63"/>
    </row>
    <row r="352" spans="1:6" x14ac:dyDescent="0.2">
      <c r="A352">
        <f t="shared" si="8"/>
        <v>51</v>
      </c>
      <c r="B352" s="63" t="s">
        <v>7</v>
      </c>
      <c r="C352" s="113">
        <v>47469</v>
      </c>
      <c r="D352" t="s">
        <v>8</v>
      </c>
      <c r="E352" s="63" t="s">
        <v>7</v>
      </c>
      <c r="F352" s="63"/>
    </row>
    <row r="353" spans="1:6" x14ac:dyDescent="0.2">
      <c r="A353">
        <f t="shared" si="8"/>
        <v>51</v>
      </c>
      <c r="B353" s="63" t="s">
        <v>14</v>
      </c>
      <c r="C353" s="113">
        <v>47470</v>
      </c>
      <c r="D353" t="s">
        <v>8</v>
      </c>
      <c r="E353" s="63" t="s">
        <v>14</v>
      </c>
      <c r="F353" s="63"/>
    </row>
    <row r="354" spans="1:6" x14ac:dyDescent="0.2">
      <c r="A354">
        <f t="shared" si="8"/>
        <v>51</v>
      </c>
      <c r="B354" s="63" t="s">
        <v>16</v>
      </c>
      <c r="C354" s="113">
        <v>47471</v>
      </c>
      <c r="D354" t="s">
        <v>8</v>
      </c>
      <c r="E354" s="63" t="s">
        <v>16</v>
      </c>
      <c r="F354" s="63"/>
    </row>
    <row r="355" spans="1:6" x14ac:dyDescent="0.2">
      <c r="A355">
        <f t="shared" si="8"/>
        <v>51</v>
      </c>
      <c r="B355" s="63" t="s">
        <v>18</v>
      </c>
      <c r="C355" s="113">
        <v>47472</v>
      </c>
      <c r="D355" t="s">
        <v>8</v>
      </c>
      <c r="E355" s="63" t="s">
        <v>18</v>
      </c>
      <c r="F355" s="63"/>
    </row>
    <row r="356" spans="1:6" x14ac:dyDescent="0.2">
      <c r="A356">
        <f t="shared" si="8"/>
        <v>51</v>
      </c>
      <c r="B356" s="63" t="s">
        <v>20</v>
      </c>
      <c r="C356" s="113">
        <v>47473</v>
      </c>
      <c r="D356" t="s">
        <v>8</v>
      </c>
      <c r="E356" s="63" t="s">
        <v>20</v>
      </c>
      <c r="F356" s="63"/>
    </row>
    <row r="357" spans="1:6" x14ac:dyDescent="0.2">
      <c r="A357">
        <f t="shared" si="8"/>
        <v>51</v>
      </c>
      <c r="B357" s="63" t="s">
        <v>22</v>
      </c>
      <c r="C357" s="113">
        <v>47474</v>
      </c>
      <c r="D357" s="63" t="s">
        <v>8</v>
      </c>
      <c r="E357" s="63" t="s">
        <v>22</v>
      </c>
      <c r="F357" s="63"/>
    </row>
    <row r="358" spans="1:6" x14ac:dyDescent="0.2">
      <c r="A358">
        <f t="shared" si="8"/>
        <v>51</v>
      </c>
      <c r="B358" s="63" t="s">
        <v>9</v>
      </c>
      <c r="C358" s="113">
        <v>47475</v>
      </c>
      <c r="D358" s="63" t="s">
        <v>8</v>
      </c>
      <c r="E358" s="63" t="s">
        <v>9</v>
      </c>
      <c r="F358" s="63"/>
    </row>
    <row r="359" spans="1:6" x14ac:dyDescent="0.2">
      <c r="A359">
        <f t="shared" si="8"/>
        <v>52</v>
      </c>
      <c r="B359" s="63" t="s">
        <v>7</v>
      </c>
      <c r="C359" s="113">
        <v>47476</v>
      </c>
      <c r="D359" t="s">
        <v>8</v>
      </c>
      <c r="E359" s="63" t="s">
        <v>22</v>
      </c>
      <c r="F359" s="63" t="s">
        <v>55</v>
      </c>
    </row>
    <row r="360" spans="1:6" x14ac:dyDescent="0.2">
      <c r="A360">
        <f t="shared" si="8"/>
        <v>52</v>
      </c>
      <c r="B360" s="63" t="s">
        <v>14</v>
      </c>
      <c r="C360" s="113">
        <v>47477</v>
      </c>
      <c r="D360" t="s">
        <v>8</v>
      </c>
      <c r="E360" s="63" t="s">
        <v>9</v>
      </c>
      <c r="F360" s="63" t="s">
        <v>56</v>
      </c>
    </row>
    <row r="361" spans="1:6" x14ac:dyDescent="0.2">
      <c r="A361">
        <f t="shared" si="8"/>
        <v>52</v>
      </c>
      <c r="B361" s="63" t="s">
        <v>16</v>
      </c>
      <c r="C361" s="113">
        <v>47478</v>
      </c>
      <c r="D361" t="s">
        <v>8</v>
      </c>
      <c r="E361" s="63" t="s">
        <v>9</v>
      </c>
      <c r="F361" s="63" t="s">
        <v>57</v>
      </c>
    </row>
    <row r="362" spans="1:6" x14ac:dyDescent="0.2">
      <c r="A362">
        <f t="shared" si="8"/>
        <v>52</v>
      </c>
      <c r="B362" s="63" t="s">
        <v>18</v>
      </c>
      <c r="C362" s="113">
        <v>47479</v>
      </c>
      <c r="D362" t="s">
        <v>27</v>
      </c>
      <c r="E362" s="63" t="s">
        <v>18</v>
      </c>
      <c r="F362" s="63" t="s">
        <v>58</v>
      </c>
    </row>
    <row r="363" spans="1:6" x14ac:dyDescent="0.2">
      <c r="A363">
        <f t="shared" si="8"/>
        <v>52</v>
      </c>
      <c r="B363" s="63" t="s">
        <v>20</v>
      </c>
      <c r="C363" s="113">
        <v>47480</v>
      </c>
      <c r="D363" t="s">
        <v>27</v>
      </c>
      <c r="E363" s="63" t="s">
        <v>20</v>
      </c>
      <c r="F363" s="63" t="s">
        <v>58</v>
      </c>
    </row>
    <row r="364" spans="1:6" x14ac:dyDescent="0.2">
      <c r="A364">
        <f t="shared" si="8"/>
        <v>52</v>
      </c>
      <c r="B364" s="63" t="s">
        <v>22</v>
      </c>
      <c r="C364" s="113">
        <v>47481</v>
      </c>
      <c r="D364" s="63" t="s">
        <v>8</v>
      </c>
      <c r="E364" s="63" t="s">
        <v>22</v>
      </c>
    </row>
    <row r="365" spans="1:6" x14ac:dyDescent="0.2">
      <c r="A365">
        <f t="shared" si="8"/>
        <v>52</v>
      </c>
      <c r="B365" s="63" t="s">
        <v>9</v>
      </c>
      <c r="C365" s="113">
        <v>47482</v>
      </c>
      <c r="D365" s="63" t="s">
        <v>8</v>
      </c>
      <c r="E365" s="63" t="s">
        <v>9</v>
      </c>
    </row>
    <row r="366" spans="1:6" x14ac:dyDescent="0.2">
      <c r="A366">
        <f t="shared" si="8"/>
        <v>1</v>
      </c>
      <c r="B366" s="63" t="s">
        <v>7</v>
      </c>
      <c r="C366" s="113">
        <v>47483</v>
      </c>
      <c r="D366" t="s">
        <v>8</v>
      </c>
      <c r="E366" s="63" t="s">
        <v>22</v>
      </c>
      <c r="F366" s="63" t="s">
        <v>59</v>
      </c>
    </row>
    <row r="368" spans="1:6" x14ac:dyDescent="0.2">
      <c r="E368" s="63"/>
    </row>
    <row r="369" spans="5:5" x14ac:dyDescent="0.2">
      <c r="E369" s="63"/>
    </row>
    <row r="370" spans="5:5" x14ac:dyDescent="0.2">
      <c r="E370" s="63"/>
    </row>
    <row r="371" spans="5:5" x14ac:dyDescent="0.2">
      <c r="E371" s="63"/>
    </row>
    <row r="372" spans="5:5" x14ac:dyDescent="0.2">
      <c r="E372" s="63"/>
    </row>
    <row r="373" spans="5:5" x14ac:dyDescent="0.2">
      <c r="E373" s="63"/>
    </row>
    <row r="374" spans="5:5" x14ac:dyDescent="0.2">
      <c r="E374" s="63"/>
    </row>
    <row r="375" spans="5:5" x14ac:dyDescent="0.2">
      <c r="E375" s="63"/>
    </row>
    <row r="376" spans="5:5" x14ac:dyDescent="0.2">
      <c r="E376" s="63"/>
    </row>
    <row r="377" spans="5:5" x14ac:dyDescent="0.2">
      <c r="E377" s="63"/>
    </row>
    <row r="378" spans="5:5" x14ac:dyDescent="0.2">
      <c r="E378" s="63"/>
    </row>
    <row r="379" spans="5:5" x14ac:dyDescent="0.2">
      <c r="E379" s="63"/>
    </row>
    <row r="380" spans="5:5" x14ac:dyDescent="0.2">
      <c r="E380" s="63"/>
    </row>
    <row r="381" spans="5:5" x14ac:dyDescent="0.2">
      <c r="E381" s="63"/>
    </row>
    <row r="382" spans="5:5" x14ac:dyDescent="0.2">
      <c r="E382" s="63"/>
    </row>
    <row r="383" spans="5:5" x14ac:dyDescent="0.2">
      <c r="E383" s="63"/>
    </row>
    <row r="384" spans="5:5" x14ac:dyDescent="0.2">
      <c r="E384" s="63"/>
    </row>
    <row r="385" spans="5:5" x14ac:dyDescent="0.2">
      <c r="E385" s="63"/>
    </row>
    <row r="386" spans="5:5" x14ac:dyDescent="0.2">
      <c r="E386" s="63"/>
    </row>
    <row r="387" spans="5:5" x14ac:dyDescent="0.2">
      <c r="E387" s="63"/>
    </row>
    <row r="388" spans="5:5" x14ac:dyDescent="0.2">
      <c r="E388" s="63"/>
    </row>
    <row r="389" spans="5:5" x14ac:dyDescent="0.2">
      <c r="E389" s="63"/>
    </row>
    <row r="390" spans="5:5" x14ac:dyDescent="0.2">
      <c r="E390" s="63"/>
    </row>
    <row r="391" spans="5:5" x14ac:dyDescent="0.2">
      <c r="E391" s="63"/>
    </row>
    <row r="392" spans="5:5" x14ac:dyDescent="0.2">
      <c r="E392" s="63"/>
    </row>
    <row r="393" spans="5:5" x14ac:dyDescent="0.2">
      <c r="E393" s="63"/>
    </row>
    <row r="394" spans="5:5" x14ac:dyDescent="0.2">
      <c r="E394" s="63"/>
    </row>
    <row r="395" spans="5:5" x14ac:dyDescent="0.2">
      <c r="E395" s="63"/>
    </row>
    <row r="396" spans="5:5" x14ac:dyDescent="0.2">
      <c r="E396" s="63"/>
    </row>
    <row r="397" spans="5:5" x14ac:dyDescent="0.2">
      <c r="E397" s="63"/>
    </row>
    <row r="398" spans="5:5" x14ac:dyDescent="0.2">
      <c r="E398" s="63"/>
    </row>
    <row r="399" spans="5:5" x14ac:dyDescent="0.2">
      <c r="E399" s="63"/>
    </row>
    <row r="400" spans="5:5" x14ac:dyDescent="0.2">
      <c r="E400" s="63"/>
    </row>
    <row r="401" spans="5:5" x14ac:dyDescent="0.2">
      <c r="E401" s="63"/>
    </row>
    <row r="402" spans="5:5" x14ac:dyDescent="0.2">
      <c r="E402" s="63"/>
    </row>
    <row r="403" spans="5:5" x14ac:dyDescent="0.2">
      <c r="E403" s="63"/>
    </row>
    <row r="404" spans="5:5" x14ac:dyDescent="0.2">
      <c r="E404" s="63"/>
    </row>
    <row r="405" spans="5:5" x14ac:dyDescent="0.2">
      <c r="E405" s="63"/>
    </row>
    <row r="406" spans="5:5" x14ac:dyDescent="0.2">
      <c r="E406" s="63"/>
    </row>
    <row r="407" spans="5:5" x14ac:dyDescent="0.2">
      <c r="E407" s="63"/>
    </row>
    <row r="408" spans="5:5" x14ac:dyDescent="0.2">
      <c r="E408" s="63"/>
    </row>
    <row r="409" spans="5:5" x14ac:dyDescent="0.2">
      <c r="E409" s="63"/>
    </row>
    <row r="410" spans="5:5" x14ac:dyDescent="0.2">
      <c r="E410" s="63"/>
    </row>
    <row r="411" spans="5:5" x14ac:dyDescent="0.2">
      <c r="E411" s="63"/>
    </row>
    <row r="412" spans="5:5" x14ac:dyDescent="0.2">
      <c r="E412" s="63"/>
    </row>
    <row r="413" spans="5:5" x14ac:dyDescent="0.2">
      <c r="E413" s="63"/>
    </row>
    <row r="414" spans="5:5" x14ac:dyDescent="0.2">
      <c r="E414" s="63"/>
    </row>
    <row r="415" spans="5:5" x14ac:dyDescent="0.2">
      <c r="E415" s="63"/>
    </row>
    <row r="416" spans="5:5" x14ac:dyDescent="0.2">
      <c r="E416" s="63"/>
    </row>
    <row r="417" spans="5:5" x14ac:dyDescent="0.2">
      <c r="E417" s="63"/>
    </row>
    <row r="418" spans="5:5" x14ac:dyDescent="0.2">
      <c r="E418" s="63"/>
    </row>
    <row r="419" spans="5:5" x14ac:dyDescent="0.2">
      <c r="E419" s="63"/>
    </row>
    <row r="420" spans="5:5" x14ac:dyDescent="0.2">
      <c r="E420" s="63"/>
    </row>
    <row r="421" spans="5:5" x14ac:dyDescent="0.2">
      <c r="E421" s="63"/>
    </row>
    <row r="422" spans="5:5" x14ac:dyDescent="0.2">
      <c r="E422" s="63"/>
    </row>
    <row r="423" spans="5:5" x14ac:dyDescent="0.2">
      <c r="E423" s="63"/>
    </row>
    <row r="424" spans="5:5" x14ac:dyDescent="0.2">
      <c r="E424" s="63"/>
    </row>
    <row r="425" spans="5:5" x14ac:dyDescent="0.2">
      <c r="E425" s="63"/>
    </row>
    <row r="426" spans="5:5" x14ac:dyDescent="0.2">
      <c r="E426" s="63"/>
    </row>
  </sheetData>
  <autoFilter ref="A1:G366" xr:uid="{00000000-0001-0000-0500-000000000000}"/>
  <conditionalFormatting sqref="D2:D366">
    <cfRule type="cellIs" dxfId="5" priority="1" operator="equal">
      <formula>"SOM"</formula>
    </cfRule>
    <cfRule type="cellIs" dxfId="4" priority="2" operator="equal">
      <formula>"SKF"</formula>
    </cfRule>
  </conditionalFormatting>
  <conditionalFormatting sqref="D368:D1048576">
    <cfRule type="cellIs" dxfId="3" priority="3" operator="equal">
      <formula>"SOM"</formula>
    </cfRule>
    <cfRule type="cellIs" dxfId="2" priority="4" operator="equal">
      <formula>"SKF"</formula>
    </cfRule>
  </conditionalFormatting>
  <conditionalFormatting sqref="E2:E366 F86:F93 G113:G114 F140 E368:E1048576">
    <cfRule type="cellIs" dxfId="1" priority="5" operator="equal">
      <formula>"lørdag"</formula>
    </cfRule>
    <cfRule type="cellIs" dxfId="0" priority="6" operator="equal">
      <formula>"søndag"</formula>
    </cfRule>
  </conditionalFormatting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S535"/>
  <sheetViews>
    <sheetView showGridLines="0" topLeftCell="A291" zoomScale="145" zoomScaleNormal="145" workbookViewId="0">
      <selection activeCell="B377" sqref="B377"/>
    </sheetView>
  </sheetViews>
  <sheetFormatPr baseColWidth="10" defaultColWidth="11.42578125" defaultRowHeight="12" customHeight="1" x14ac:dyDescent="0.2"/>
  <cols>
    <col min="1" max="1" width="18" style="2" customWidth="1"/>
    <col min="2" max="2" width="42" style="2" bestFit="1" customWidth="1"/>
    <col min="3" max="4" width="15.7109375" style="2" customWidth="1"/>
    <col min="5" max="5" width="0.85546875" style="2" customWidth="1"/>
    <col min="6" max="7" width="15.7109375" style="2" customWidth="1"/>
    <col min="8" max="8" width="11.42578125" style="2"/>
    <col min="9" max="9" width="20.7109375" style="2" bestFit="1" customWidth="1"/>
    <col min="10" max="10" width="11.7109375" style="2" bestFit="1" customWidth="1"/>
    <col min="11" max="11" width="12.28515625" style="2" bestFit="1" customWidth="1"/>
    <col min="12" max="13" width="13.42578125" style="2" bestFit="1" customWidth="1"/>
    <col min="14" max="14" width="12.42578125" style="2" bestFit="1" customWidth="1"/>
    <col min="15" max="16384" width="11.42578125" style="2"/>
  </cols>
  <sheetData>
    <row r="1" spans="1:45" ht="24" customHeight="1" x14ac:dyDescent="0.3">
      <c r="A1" s="1" t="s">
        <v>60</v>
      </c>
      <c r="G1" s="3" t="s">
        <v>61</v>
      </c>
      <c r="M1" s="129"/>
      <c r="N1" s="129"/>
    </row>
    <row r="2" spans="1:45" ht="30" thickBot="1" x14ac:dyDescent="0.3">
      <c r="A2" s="87" t="s">
        <v>62</v>
      </c>
      <c r="F2" s="82" t="s">
        <v>63</v>
      </c>
      <c r="G2" s="86"/>
      <c r="I2" s="14"/>
      <c r="L2" s="43"/>
      <c r="M2" s="43"/>
      <c r="T2" s="88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45" ht="12.75" customHeight="1" x14ac:dyDescent="0.2">
      <c r="A3" s="134" t="s">
        <v>64</v>
      </c>
      <c r="B3" s="135"/>
      <c r="C3" s="136"/>
      <c r="D3" s="13"/>
      <c r="I3" s="14"/>
      <c r="L3" s="43"/>
      <c r="M3" s="4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</row>
    <row r="4" spans="1:45" ht="12" customHeight="1" x14ac:dyDescent="0.2">
      <c r="A4" s="131" t="s">
        <v>30</v>
      </c>
      <c r="B4" s="132"/>
      <c r="C4" s="4">
        <v>37</v>
      </c>
      <c r="D4" s="139"/>
      <c r="E4" s="140"/>
      <c r="F4" s="140"/>
      <c r="G4" s="140"/>
      <c r="I4" s="14"/>
      <c r="L4" s="43"/>
      <c r="M4" s="43"/>
      <c r="N4" s="33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45" ht="12" customHeight="1" x14ac:dyDescent="0.2">
      <c r="A5" s="131" t="s">
        <v>31</v>
      </c>
      <c r="B5" s="132"/>
      <c r="C5" s="4">
        <v>39</v>
      </c>
      <c r="D5" s="139"/>
      <c r="E5" s="140"/>
      <c r="F5" s="140"/>
      <c r="G5" s="140"/>
      <c r="I5" s="14"/>
      <c r="L5" s="43"/>
      <c r="M5" s="43"/>
      <c r="N5" s="33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45" ht="12" customHeight="1" x14ac:dyDescent="0.2">
      <c r="A6" s="31" t="s">
        <v>32</v>
      </c>
      <c r="B6" s="32"/>
      <c r="C6" s="65">
        <v>40</v>
      </c>
      <c r="D6" s="139"/>
      <c r="E6" s="140"/>
      <c r="F6" s="140"/>
      <c r="G6" s="140"/>
      <c r="I6" s="14"/>
      <c r="L6" s="43"/>
      <c r="M6" s="43"/>
      <c r="N6" s="3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 ht="12" customHeight="1" x14ac:dyDescent="0.2">
      <c r="A7" s="131" t="s">
        <v>33</v>
      </c>
      <c r="B7" s="132"/>
      <c r="C7" s="65">
        <v>38</v>
      </c>
      <c r="D7" s="139"/>
      <c r="E7" s="140"/>
      <c r="F7" s="140"/>
      <c r="G7" s="140"/>
      <c r="I7" s="14"/>
      <c r="L7" s="43"/>
      <c r="M7" s="43"/>
      <c r="N7" s="36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45" ht="12" customHeight="1" x14ac:dyDescent="0.2">
      <c r="A8" s="131" t="s">
        <v>34</v>
      </c>
      <c r="B8" s="132"/>
      <c r="C8" s="65">
        <v>39</v>
      </c>
      <c r="D8" s="139"/>
      <c r="E8" s="140"/>
      <c r="F8" s="140"/>
      <c r="G8" s="140"/>
      <c r="I8" s="14"/>
      <c r="L8" s="43"/>
      <c r="M8" s="35"/>
      <c r="N8" s="36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1:45" ht="12" customHeight="1" x14ac:dyDescent="0.2">
      <c r="A9" s="131" t="s">
        <v>65</v>
      </c>
      <c r="B9" s="132"/>
      <c r="C9" s="65">
        <v>8</v>
      </c>
      <c r="I9" s="14"/>
      <c r="L9" s="43"/>
      <c r="M9" s="35"/>
      <c r="N9" s="36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</row>
    <row r="10" spans="1:45" ht="12" customHeight="1" x14ac:dyDescent="0.2">
      <c r="A10" s="131" t="s">
        <v>66</v>
      </c>
      <c r="B10" s="132"/>
      <c r="C10" s="65">
        <v>2</v>
      </c>
      <c r="I10" s="14"/>
      <c r="L10" s="43"/>
      <c r="M10" s="35"/>
      <c r="N10" s="36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</row>
    <row r="11" spans="1:45" ht="12" customHeight="1" x14ac:dyDescent="0.2">
      <c r="A11" s="131" t="s">
        <v>67</v>
      </c>
      <c r="B11" s="132"/>
      <c r="C11" s="65">
        <v>36</v>
      </c>
      <c r="I11" s="14"/>
      <c r="L11" s="43"/>
      <c r="M11" s="35"/>
      <c r="N11" s="36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</row>
    <row r="12" spans="1:45" ht="12" customHeight="1" x14ac:dyDescent="0.2">
      <c r="A12" s="131" t="s">
        <v>68</v>
      </c>
      <c r="B12" s="132"/>
      <c r="C12" s="4">
        <v>10</v>
      </c>
      <c r="I12" s="14"/>
      <c r="L12" s="43"/>
      <c r="M12" s="35"/>
      <c r="N12" s="36"/>
    </row>
    <row r="13" spans="1:45" ht="12" customHeight="1" x14ac:dyDescent="0.2">
      <c r="A13" s="131" t="s">
        <v>22</v>
      </c>
      <c r="B13" s="132"/>
      <c r="C13" s="4">
        <v>55</v>
      </c>
      <c r="I13" s="14"/>
      <c r="L13" s="43"/>
      <c r="M13" s="35"/>
      <c r="N13" s="36"/>
    </row>
    <row r="14" spans="1:45" ht="12" customHeight="1" x14ac:dyDescent="0.2">
      <c r="A14" s="131" t="s">
        <v>9</v>
      </c>
      <c r="B14" s="132"/>
      <c r="C14" s="4">
        <v>61</v>
      </c>
      <c r="I14" s="14"/>
      <c r="J14" s="34"/>
      <c r="K14" s="34"/>
      <c r="L14" s="9"/>
      <c r="M14" s="35"/>
      <c r="N14" s="36"/>
    </row>
    <row r="15" spans="1:45" ht="12.75" customHeight="1" thickBot="1" x14ac:dyDescent="0.25">
      <c r="A15" s="137" t="s">
        <v>69</v>
      </c>
      <c r="B15" s="138"/>
      <c r="C15" s="5">
        <f>SUM(C4:C14)</f>
        <v>365</v>
      </c>
      <c r="I15" s="14"/>
      <c r="J15" s="34"/>
      <c r="K15" s="34"/>
      <c r="L15" s="9"/>
      <c r="M15" s="35"/>
      <c r="N15" s="36"/>
    </row>
    <row r="16" spans="1:45" ht="12" customHeight="1" x14ac:dyDescent="0.2">
      <c r="I16" s="15"/>
      <c r="J16" s="37"/>
      <c r="K16" s="38"/>
      <c r="L16" s="9"/>
      <c r="M16" s="39"/>
      <c r="N16" s="40"/>
    </row>
    <row r="17" spans="1:9" ht="12" customHeight="1" x14ac:dyDescent="0.25">
      <c r="A17" s="16" t="s">
        <v>70</v>
      </c>
      <c r="B17" s="6">
        <v>470</v>
      </c>
      <c r="C17" s="7"/>
      <c r="D17" s="7"/>
      <c r="E17" s="7"/>
      <c r="F17" s="29"/>
      <c r="G17" s="29"/>
    </row>
    <row r="18" spans="1:9" ht="12" customHeight="1" x14ac:dyDescent="0.2">
      <c r="A18" s="17" t="s">
        <v>71</v>
      </c>
      <c r="B18" s="2" t="s">
        <v>72</v>
      </c>
      <c r="C18" s="127" t="s">
        <v>73</v>
      </c>
      <c r="D18" s="128"/>
      <c r="F18" s="127" t="s">
        <v>74</v>
      </c>
      <c r="G18" s="128"/>
    </row>
    <row r="19" spans="1:9" ht="12" customHeight="1" x14ac:dyDescent="0.2">
      <c r="A19" s="17"/>
      <c r="C19" s="8" t="s">
        <v>75</v>
      </c>
      <c r="D19" s="8" t="s">
        <v>76</v>
      </c>
      <c r="F19" s="8" t="s">
        <v>77</v>
      </c>
      <c r="G19" s="8" t="s">
        <v>78</v>
      </c>
    </row>
    <row r="20" spans="1:9" ht="12" customHeight="1" x14ac:dyDescent="0.2">
      <c r="A20" s="17"/>
      <c r="B20" s="14" t="s">
        <v>30</v>
      </c>
      <c r="C20" s="20">
        <v>2516.6320000000001</v>
      </c>
      <c r="D20" s="21">
        <f>C20*C$4</f>
        <v>93115.384000000005</v>
      </c>
      <c r="E20" s="9"/>
      <c r="F20" s="22">
        <v>55.8</v>
      </c>
      <c r="G20" s="26">
        <f>F20*C$4</f>
        <v>2064.6</v>
      </c>
    </row>
    <row r="21" spans="1:9" ht="12" customHeight="1" x14ac:dyDescent="0.2">
      <c r="A21" s="17"/>
      <c r="B21" s="14" t="s">
        <v>31</v>
      </c>
      <c r="C21" s="20">
        <v>2516.0390000000002</v>
      </c>
      <c r="D21" s="21">
        <f>C21*C$5</f>
        <v>98125.521000000008</v>
      </c>
      <c r="E21" s="9"/>
      <c r="F21" s="22">
        <v>55.77</v>
      </c>
      <c r="G21" s="26">
        <f>F21*C$5</f>
        <v>2175.0300000000002</v>
      </c>
    </row>
    <row r="22" spans="1:9" ht="12" customHeight="1" x14ac:dyDescent="0.2">
      <c r="A22" s="17"/>
      <c r="B22" s="14" t="s">
        <v>32</v>
      </c>
      <c r="C22" s="20">
        <v>2516.0390000000002</v>
      </c>
      <c r="D22" s="21">
        <f>C22*C$6</f>
        <v>100641.56000000001</v>
      </c>
      <c r="E22" s="9"/>
      <c r="F22" s="22">
        <v>55.77</v>
      </c>
      <c r="G22" s="26">
        <f>F22*C$6</f>
        <v>2230.8000000000002</v>
      </c>
    </row>
    <row r="23" spans="1:9" ht="12" customHeight="1" x14ac:dyDescent="0.2">
      <c r="A23" s="17"/>
      <c r="B23" s="14" t="s">
        <v>79</v>
      </c>
      <c r="C23" s="20">
        <v>2516.0390000000002</v>
      </c>
      <c r="D23" s="21">
        <f>C23*C$7</f>
        <v>95609.482000000004</v>
      </c>
      <c r="E23" s="9"/>
      <c r="F23" s="22">
        <v>55.77</v>
      </c>
      <c r="G23" s="26">
        <f>F23*C$7</f>
        <v>2119.2600000000002</v>
      </c>
    </row>
    <row r="24" spans="1:9" ht="12" customHeight="1" x14ac:dyDescent="0.2">
      <c r="A24" s="17"/>
      <c r="B24" s="14" t="s">
        <v>34</v>
      </c>
      <c r="C24" s="20">
        <v>2516.0390000000002</v>
      </c>
      <c r="D24" s="21">
        <f>C24*C$8</f>
        <v>98125.521000000008</v>
      </c>
      <c r="E24" s="9"/>
      <c r="F24" s="22">
        <v>55.77</v>
      </c>
      <c r="G24" s="26">
        <f>F24*C$8</f>
        <v>2175.0300000000002</v>
      </c>
    </row>
    <row r="25" spans="1:9" ht="12" customHeight="1" x14ac:dyDescent="0.2">
      <c r="A25" s="17"/>
      <c r="B25" s="14" t="s">
        <v>65</v>
      </c>
      <c r="C25" s="20">
        <v>2283.502</v>
      </c>
      <c r="D25" s="21">
        <f>C25*C$9</f>
        <v>18268.016</v>
      </c>
      <c r="E25" s="9"/>
      <c r="F25" s="22">
        <v>50.68</v>
      </c>
      <c r="G25" s="26">
        <f>F25*C$9</f>
        <v>405.44</v>
      </c>
    </row>
    <row r="26" spans="1:9" ht="12" customHeight="1" x14ac:dyDescent="0.2">
      <c r="A26" s="17"/>
      <c r="B26" s="14" t="s">
        <v>66</v>
      </c>
      <c r="C26" s="20">
        <v>2283.502</v>
      </c>
      <c r="D26" s="21">
        <f>C26*C$10</f>
        <v>4567.0039999999999</v>
      </c>
      <c r="E26" s="9"/>
      <c r="F26" s="22">
        <v>50.68</v>
      </c>
      <c r="G26" s="26">
        <f>F26*C$10</f>
        <v>101.36</v>
      </c>
    </row>
    <row r="27" spans="1:9" ht="12" customHeight="1" x14ac:dyDescent="0.2">
      <c r="A27" s="17"/>
      <c r="B27" s="14" t="s">
        <v>67</v>
      </c>
      <c r="C27" s="20">
        <v>2283.502</v>
      </c>
      <c r="D27" s="21">
        <f>C27*C$11</f>
        <v>82206.072</v>
      </c>
      <c r="E27" s="9"/>
      <c r="F27" s="22">
        <v>50.68</v>
      </c>
      <c r="G27" s="26">
        <f>F27*C$11</f>
        <v>1824.48</v>
      </c>
    </row>
    <row r="28" spans="1:9" ht="12.75" customHeight="1" x14ac:dyDescent="0.2">
      <c r="A28" s="17"/>
      <c r="B28" s="14" t="s">
        <v>68</v>
      </c>
      <c r="C28" s="20">
        <v>2283.502</v>
      </c>
      <c r="D28" s="21">
        <f>C28*C$12</f>
        <v>22835.02</v>
      </c>
      <c r="E28" s="9"/>
      <c r="F28" s="22">
        <v>50.68</v>
      </c>
      <c r="G28" s="26">
        <f>F28*C$12</f>
        <v>506.8</v>
      </c>
    </row>
    <row r="29" spans="1:9" ht="12" customHeight="1" x14ac:dyDescent="0.2">
      <c r="A29" s="17"/>
      <c r="B29" s="14" t="s">
        <v>22</v>
      </c>
      <c r="C29" s="20">
        <v>1361.826</v>
      </c>
      <c r="D29" s="21">
        <f>C29*C$13</f>
        <v>74900.430000000008</v>
      </c>
      <c r="E29" s="9"/>
      <c r="F29" s="22">
        <v>29.75</v>
      </c>
      <c r="G29" s="26">
        <f>F29*C$13</f>
        <v>1636.25</v>
      </c>
    </row>
    <row r="30" spans="1:9" ht="12" customHeight="1" x14ac:dyDescent="0.2">
      <c r="A30" s="17"/>
      <c r="B30" s="14" t="s">
        <v>9</v>
      </c>
      <c r="C30" s="20">
        <v>1281.7180000000001</v>
      </c>
      <c r="D30" s="21">
        <f>C30*C$14</f>
        <v>78184.79800000001</v>
      </c>
      <c r="E30" s="9"/>
      <c r="F30" s="22">
        <v>28</v>
      </c>
      <c r="G30" s="26">
        <f>F30*C$14</f>
        <v>1708</v>
      </c>
    </row>
    <row r="31" spans="1:9" ht="12" customHeight="1" x14ac:dyDescent="0.2">
      <c r="A31" s="17"/>
      <c r="B31" s="15" t="s">
        <v>80</v>
      </c>
      <c r="C31" s="23"/>
      <c r="D31" s="24">
        <f>SUM(D20:D30)</f>
        <v>766578.80800000019</v>
      </c>
      <c r="E31" s="9"/>
      <c r="F31" s="25"/>
      <c r="G31" s="27">
        <f>SUM(G20:G30)</f>
        <v>16947.050000000003</v>
      </c>
      <c r="I31" s="10"/>
    </row>
    <row r="32" spans="1:9" ht="12" customHeight="1" x14ac:dyDescent="0.2">
      <c r="A32" s="18" t="s">
        <v>81</v>
      </c>
      <c r="B32" s="122" t="s">
        <v>82</v>
      </c>
      <c r="C32" s="123"/>
      <c r="D32" s="123"/>
      <c r="E32" s="123"/>
      <c r="F32" s="123"/>
      <c r="G32" s="123"/>
      <c r="I32" s="2" t="s">
        <v>71</v>
      </c>
    </row>
    <row r="33" spans="1:7" ht="12.75" x14ac:dyDescent="0.2">
      <c r="A33" s="18" t="s">
        <v>83</v>
      </c>
      <c r="B33" s="133"/>
      <c r="C33" s="123"/>
      <c r="D33" s="123"/>
      <c r="E33" s="123"/>
      <c r="F33" s="123"/>
      <c r="G33" s="123"/>
    </row>
    <row r="34" spans="1:7" ht="27.6" customHeight="1" x14ac:dyDescent="0.2">
      <c r="A34" s="30" t="s">
        <v>84</v>
      </c>
      <c r="B34" s="124" t="s">
        <v>85</v>
      </c>
      <c r="C34" s="124"/>
      <c r="D34" s="124"/>
      <c r="E34" s="124"/>
      <c r="F34" s="124"/>
      <c r="G34" s="124"/>
    </row>
    <row r="35" spans="1:7" ht="31.5" customHeight="1" x14ac:dyDescent="0.2">
      <c r="A35" s="30" t="s">
        <v>86</v>
      </c>
      <c r="B35" s="125" t="s">
        <v>87</v>
      </c>
      <c r="C35" s="126"/>
      <c r="D35" s="126"/>
      <c r="E35" s="126"/>
      <c r="F35" s="126"/>
      <c r="G35" s="126"/>
    </row>
    <row r="36" spans="1:7" ht="12.75" x14ac:dyDescent="0.2">
      <c r="A36" s="19" t="s">
        <v>88</v>
      </c>
      <c r="B36" s="122"/>
      <c r="C36" s="123"/>
      <c r="D36" s="123"/>
      <c r="E36" s="123"/>
      <c r="F36" s="123"/>
      <c r="G36" s="123"/>
    </row>
    <row r="38" spans="1:7" ht="12" customHeight="1" x14ac:dyDescent="0.25">
      <c r="A38" s="16" t="s">
        <v>70</v>
      </c>
      <c r="B38" s="6">
        <v>480</v>
      </c>
      <c r="C38" s="7"/>
      <c r="D38" s="7"/>
      <c r="E38" s="7"/>
      <c r="F38" s="29"/>
      <c r="G38" s="29"/>
    </row>
    <row r="39" spans="1:7" ht="12" customHeight="1" x14ac:dyDescent="0.2">
      <c r="A39" s="17" t="s">
        <v>71</v>
      </c>
      <c r="B39" s="2" t="s">
        <v>89</v>
      </c>
      <c r="C39" s="127" t="s">
        <v>73</v>
      </c>
      <c r="D39" s="128"/>
      <c r="F39" s="127" t="s">
        <v>74</v>
      </c>
      <c r="G39" s="128"/>
    </row>
    <row r="40" spans="1:7" ht="12" customHeight="1" x14ac:dyDescent="0.2">
      <c r="A40" s="17"/>
      <c r="C40" s="8" t="s">
        <v>75</v>
      </c>
      <c r="D40" s="8" t="s">
        <v>76</v>
      </c>
      <c r="F40" s="8" t="s">
        <v>77</v>
      </c>
      <c r="G40" s="8" t="s">
        <v>78</v>
      </c>
    </row>
    <row r="41" spans="1:7" ht="12" customHeight="1" x14ac:dyDescent="0.2">
      <c r="A41" s="17"/>
      <c r="B41" s="14" t="s">
        <v>30</v>
      </c>
      <c r="C41" s="20">
        <v>1759.9849999999999</v>
      </c>
      <c r="D41" s="21">
        <f>C41*C$4</f>
        <v>65119.445</v>
      </c>
      <c r="E41" s="9"/>
      <c r="F41" s="22">
        <v>39.4</v>
      </c>
      <c r="G41" s="26">
        <f>F41*C$4</f>
        <v>1457.8</v>
      </c>
    </row>
    <row r="42" spans="1:7" ht="12" customHeight="1" x14ac:dyDescent="0.2">
      <c r="A42" s="17"/>
      <c r="B42" s="14" t="s">
        <v>31</v>
      </c>
      <c r="C42" s="20">
        <v>1759.9849999999999</v>
      </c>
      <c r="D42" s="21">
        <f>C42*C$5</f>
        <v>68639.414999999994</v>
      </c>
      <c r="E42" s="9"/>
      <c r="F42" s="22">
        <v>39.4</v>
      </c>
      <c r="G42" s="26">
        <f>F42*C$5</f>
        <v>1536.6</v>
      </c>
    </row>
    <row r="43" spans="1:7" ht="12" customHeight="1" x14ac:dyDescent="0.2">
      <c r="A43" s="17"/>
      <c r="B43" s="14" t="s">
        <v>32</v>
      </c>
      <c r="C43" s="20">
        <v>1759.9849999999999</v>
      </c>
      <c r="D43" s="21">
        <f>C43*C$6</f>
        <v>70399.399999999994</v>
      </c>
      <c r="E43" s="9"/>
      <c r="F43" s="22">
        <v>39.4</v>
      </c>
      <c r="G43" s="26">
        <f>F43*C$6</f>
        <v>1576</v>
      </c>
    </row>
    <row r="44" spans="1:7" ht="12" customHeight="1" x14ac:dyDescent="0.2">
      <c r="A44" s="17"/>
      <c r="B44" s="14" t="s">
        <v>79</v>
      </c>
      <c r="C44" s="20">
        <v>1759.9849999999999</v>
      </c>
      <c r="D44" s="21">
        <f>C44*C$7</f>
        <v>66879.429999999993</v>
      </c>
      <c r="E44" s="9"/>
      <c r="F44" s="22">
        <v>39.4</v>
      </c>
      <c r="G44" s="26">
        <f>F44*C$7</f>
        <v>1497.2</v>
      </c>
    </row>
    <row r="45" spans="1:7" ht="12" customHeight="1" x14ac:dyDescent="0.2">
      <c r="A45" s="17"/>
      <c r="B45" s="14" t="s">
        <v>34</v>
      </c>
      <c r="C45" s="20">
        <v>1759.9849999999999</v>
      </c>
      <c r="D45" s="21">
        <f>C45*C$8</f>
        <v>68639.414999999994</v>
      </c>
      <c r="E45" s="9"/>
      <c r="F45" s="22">
        <v>39.4</v>
      </c>
      <c r="G45" s="26">
        <f>F45*C$8</f>
        <v>1536.6</v>
      </c>
    </row>
    <row r="46" spans="1:7" ht="12" customHeight="1" x14ac:dyDescent="0.2">
      <c r="A46" s="17"/>
      <c r="B46" s="14" t="s">
        <v>65</v>
      </c>
      <c r="C46" s="20">
        <v>1759.9849999999999</v>
      </c>
      <c r="D46" s="21">
        <f>C46*C$9</f>
        <v>14079.88</v>
      </c>
      <c r="E46" s="9"/>
      <c r="F46" s="22">
        <v>39.4</v>
      </c>
      <c r="G46" s="26">
        <f>F46*C$9</f>
        <v>315.2</v>
      </c>
    </row>
    <row r="47" spans="1:7" ht="12" customHeight="1" x14ac:dyDescent="0.2">
      <c r="A47" s="17"/>
      <c r="B47" s="14" t="s">
        <v>66</v>
      </c>
      <c r="C47" s="20">
        <v>1759.9849999999999</v>
      </c>
      <c r="D47" s="21">
        <f>C47*C$10</f>
        <v>3519.97</v>
      </c>
      <c r="E47" s="9"/>
      <c r="F47" s="22">
        <v>39.4</v>
      </c>
      <c r="G47" s="26">
        <f>F47*C$10</f>
        <v>78.8</v>
      </c>
    </row>
    <row r="48" spans="1:7" ht="12" customHeight="1" x14ac:dyDescent="0.2">
      <c r="A48" s="17"/>
      <c r="B48" s="14" t="s">
        <v>67</v>
      </c>
      <c r="C48" s="20">
        <v>1759.9849999999999</v>
      </c>
      <c r="D48" s="21">
        <f>C48*C$11</f>
        <v>63359.46</v>
      </c>
      <c r="E48" s="9"/>
      <c r="F48" s="22">
        <v>39.4</v>
      </c>
      <c r="G48" s="26">
        <f>F48*C$11</f>
        <v>1418.3999999999999</v>
      </c>
    </row>
    <row r="49" spans="1:11" ht="12" customHeight="1" x14ac:dyDescent="0.2">
      <c r="A49" s="17"/>
      <c r="B49" s="14" t="s">
        <v>68</v>
      </c>
      <c r="C49" s="20">
        <v>1759.9849999999999</v>
      </c>
      <c r="D49" s="21">
        <f>C49*C$12</f>
        <v>17599.849999999999</v>
      </c>
      <c r="E49" s="9"/>
      <c r="F49" s="22">
        <v>39.4</v>
      </c>
      <c r="G49" s="26">
        <f>F49*C$12</f>
        <v>394</v>
      </c>
    </row>
    <row r="50" spans="1:11" ht="12" customHeight="1" x14ac:dyDescent="0.2">
      <c r="A50" s="17"/>
      <c r="B50" s="14" t="s">
        <v>22</v>
      </c>
      <c r="C50" s="20">
        <v>804.51599999999996</v>
      </c>
      <c r="D50" s="21">
        <f>C50*C$13</f>
        <v>44248.38</v>
      </c>
      <c r="E50" s="9"/>
      <c r="F50" s="22">
        <v>17.87</v>
      </c>
      <c r="G50" s="26">
        <f>F50*C$13</f>
        <v>982.85</v>
      </c>
    </row>
    <row r="51" spans="1:11" ht="12" customHeight="1" x14ac:dyDescent="0.2">
      <c r="A51" s="17"/>
      <c r="B51" s="14" t="s">
        <v>9</v>
      </c>
      <c r="C51" s="20">
        <v>402.25799999999998</v>
      </c>
      <c r="D51" s="21">
        <f>C51*C$14</f>
        <v>24537.737999999998</v>
      </c>
      <c r="E51" s="9"/>
      <c r="F51" s="22">
        <v>8.93</v>
      </c>
      <c r="G51" s="26">
        <f>F51*C$14</f>
        <v>544.73</v>
      </c>
    </row>
    <row r="52" spans="1:11" ht="12" customHeight="1" x14ac:dyDescent="0.2">
      <c r="A52" s="17"/>
      <c r="B52" s="15" t="s">
        <v>80</v>
      </c>
      <c r="C52" s="23"/>
      <c r="D52" s="24">
        <f>SUM(D41:D51)</f>
        <v>507022.38299999991</v>
      </c>
      <c r="E52" s="9"/>
      <c r="F52" s="25"/>
      <c r="G52" s="27">
        <f>SUM(G41:G51)</f>
        <v>11338.179999999998</v>
      </c>
      <c r="I52" s="10"/>
    </row>
    <row r="53" spans="1:11" ht="12" customHeight="1" x14ac:dyDescent="0.2">
      <c r="A53" s="18" t="s">
        <v>81</v>
      </c>
      <c r="B53" s="122" t="s">
        <v>82</v>
      </c>
      <c r="C53" s="123"/>
      <c r="D53" s="123"/>
      <c r="E53" s="123"/>
      <c r="F53" s="123"/>
      <c r="G53" s="123"/>
      <c r="I53" s="2" t="s">
        <v>71</v>
      </c>
    </row>
    <row r="54" spans="1:11" ht="12.75" x14ac:dyDescent="0.2">
      <c r="A54" s="18" t="s">
        <v>83</v>
      </c>
      <c r="B54" s="122"/>
      <c r="C54" s="122"/>
      <c r="D54" s="122"/>
      <c r="E54" s="122"/>
      <c r="F54" s="122"/>
      <c r="G54" s="122"/>
    </row>
    <row r="55" spans="1:11" ht="27.6" customHeight="1" x14ac:dyDescent="0.2">
      <c r="A55" s="30" t="s">
        <v>84</v>
      </c>
      <c r="B55" s="124" t="s">
        <v>85</v>
      </c>
      <c r="C55" s="124"/>
      <c r="D55" s="124"/>
      <c r="E55" s="124"/>
      <c r="F55" s="124"/>
      <c r="G55" s="124"/>
    </row>
    <row r="56" spans="1:11" ht="29.25" customHeight="1" x14ac:dyDescent="0.2">
      <c r="A56" s="30" t="s">
        <v>86</v>
      </c>
      <c r="B56" s="125" t="s">
        <v>87</v>
      </c>
      <c r="C56" s="126"/>
      <c r="D56" s="126"/>
      <c r="E56" s="126"/>
      <c r="F56" s="126"/>
      <c r="G56" s="126"/>
    </row>
    <row r="57" spans="1:11" ht="12.75" x14ac:dyDescent="0.2">
      <c r="A57" s="19" t="s">
        <v>88</v>
      </c>
      <c r="B57" s="122"/>
      <c r="C57" s="122"/>
      <c r="D57" s="122"/>
      <c r="E57" s="122"/>
      <c r="F57" s="122"/>
      <c r="G57" s="122"/>
    </row>
    <row r="58" spans="1:11" ht="12" customHeight="1" x14ac:dyDescent="0.2">
      <c r="A58" s="78"/>
      <c r="B58" s="72"/>
      <c r="C58" s="73"/>
      <c r="D58" s="73"/>
      <c r="E58" s="73"/>
      <c r="F58" s="73"/>
      <c r="G58" s="73"/>
    </row>
    <row r="59" spans="1:11" ht="12" customHeight="1" x14ac:dyDescent="0.25">
      <c r="A59" s="16" t="s">
        <v>70</v>
      </c>
      <c r="B59" s="6">
        <v>2131</v>
      </c>
      <c r="C59" s="7"/>
      <c r="D59" s="7"/>
      <c r="E59" s="7"/>
      <c r="F59" s="29"/>
      <c r="G59" s="29"/>
    </row>
    <row r="60" spans="1:11" ht="12" customHeight="1" x14ac:dyDescent="0.2">
      <c r="A60" s="17" t="s">
        <v>71</v>
      </c>
      <c r="B60" s="96" t="s">
        <v>90</v>
      </c>
      <c r="C60" s="127" t="s">
        <v>73</v>
      </c>
      <c r="D60" s="128"/>
      <c r="F60" s="127" t="s">
        <v>74</v>
      </c>
      <c r="G60" s="128"/>
    </row>
    <row r="61" spans="1:11" ht="12" customHeight="1" x14ac:dyDescent="0.2">
      <c r="A61" s="17"/>
      <c r="C61" s="8" t="s">
        <v>75</v>
      </c>
      <c r="D61" s="8" t="s">
        <v>76</v>
      </c>
      <c r="F61" s="8" t="s">
        <v>77</v>
      </c>
      <c r="G61" s="8" t="s">
        <v>78</v>
      </c>
    </row>
    <row r="62" spans="1:11" ht="12" customHeight="1" x14ac:dyDescent="0.2">
      <c r="A62" s="17"/>
      <c r="B62" s="14" t="s">
        <v>30</v>
      </c>
      <c r="C62" s="20">
        <v>64.129000000000005</v>
      </c>
      <c r="D62" s="21">
        <f>C62*C$4</f>
        <v>2372.7730000000001</v>
      </c>
      <c r="E62" s="9"/>
      <c r="F62" s="22">
        <v>1.92</v>
      </c>
      <c r="G62" s="26">
        <f>F62*C$4</f>
        <v>71.039999999999992</v>
      </c>
      <c r="J62" s="43"/>
      <c r="K62" s="35"/>
    </row>
    <row r="63" spans="1:11" ht="12" customHeight="1" x14ac:dyDescent="0.2">
      <c r="A63" s="17"/>
      <c r="B63" s="14" t="s">
        <v>31</v>
      </c>
      <c r="C63" s="20">
        <v>52.835000000000001</v>
      </c>
      <c r="D63" s="21">
        <f>C63*C$5</f>
        <v>2060.5650000000001</v>
      </c>
      <c r="E63" s="9"/>
      <c r="F63" s="22">
        <v>1.63</v>
      </c>
      <c r="G63" s="26">
        <f>F63*C$5</f>
        <v>63.569999999999993</v>
      </c>
    </row>
    <row r="64" spans="1:11" ht="12" customHeight="1" x14ac:dyDescent="0.2">
      <c r="A64" s="17"/>
      <c r="B64" s="14" t="s">
        <v>32</v>
      </c>
      <c r="C64" s="20">
        <v>52.835000000000001</v>
      </c>
      <c r="D64" s="21">
        <f>C64*C$6</f>
        <v>2113.4</v>
      </c>
      <c r="E64" s="9"/>
      <c r="F64" s="22">
        <v>1.63</v>
      </c>
      <c r="G64" s="26">
        <f>F64*C$6</f>
        <v>65.199999999999989</v>
      </c>
    </row>
    <row r="65" spans="1:45" ht="12" customHeight="1" x14ac:dyDescent="0.2">
      <c r="A65" s="17"/>
      <c r="B65" s="14" t="s">
        <v>79</v>
      </c>
      <c r="C65" s="20">
        <v>57.841999999999999</v>
      </c>
      <c r="D65" s="21">
        <f>C65*C$7</f>
        <v>2197.9960000000001</v>
      </c>
      <c r="E65" s="9"/>
      <c r="F65" s="22">
        <v>1.72</v>
      </c>
      <c r="G65" s="26">
        <f>F65*C$7</f>
        <v>65.36</v>
      </c>
    </row>
    <row r="66" spans="1:45" ht="12" customHeight="1" x14ac:dyDescent="0.2">
      <c r="A66" s="17"/>
      <c r="B66" s="14" t="s">
        <v>34</v>
      </c>
      <c r="C66" s="20">
        <v>64.129000000000005</v>
      </c>
      <c r="D66" s="21">
        <f>C66*C$8</f>
        <v>2501.0310000000004</v>
      </c>
      <c r="E66" s="9"/>
      <c r="F66" s="22">
        <v>1.92</v>
      </c>
      <c r="G66" s="26">
        <f>F66*C$8</f>
        <v>74.88</v>
      </c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</row>
    <row r="67" spans="1:45" ht="12" customHeight="1" x14ac:dyDescent="0.2">
      <c r="A67" s="17"/>
      <c r="B67" s="15" t="s">
        <v>80</v>
      </c>
      <c r="C67" s="23"/>
      <c r="D67" s="24">
        <f>SUM(D62:D66)</f>
        <v>11245.765000000001</v>
      </c>
      <c r="E67" s="9"/>
      <c r="F67" s="25"/>
      <c r="G67" s="27">
        <f>SUM(G62:G66)</f>
        <v>340.04999999999995</v>
      </c>
      <c r="I67" s="10"/>
    </row>
    <row r="68" spans="1:45" ht="12" customHeight="1" x14ac:dyDescent="0.2">
      <c r="A68" s="18" t="s">
        <v>81</v>
      </c>
      <c r="B68" s="122" t="s">
        <v>91</v>
      </c>
      <c r="C68" s="123"/>
      <c r="D68" s="123"/>
      <c r="E68" s="123"/>
      <c r="F68" s="123"/>
      <c r="G68" s="123"/>
      <c r="I68" s="2" t="s">
        <v>71</v>
      </c>
    </row>
    <row r="69" spans="1:45" ht="12.75" x14ac:dyDescent="0.2">
      <c r="A69" s="18" t="s">
        <v>83</v>
      </c>
      <c r="B69" s="122"/>
      <c r="C69" s="122"/>
      <c r="D69" s="122"/>
      <c r="E69" s="122"/>
      <c r="F69" s="122"/>
      <c r="G69" s="122"/>
    </row>
    <row r="70" spans="1:45" ht="25.5" x14ac:dyDescent="0.2">
      <c r="A70" s="30" t="s">
        <v>84</v>
      </c>
      <c r="B70" s="124" t="s">
        <v>85</v>
      </c>
      <c r="C70" s="124"/>
      <c r="D70" s="124"/>
      <c r="E70" s="124"/>
      <c r="F70" s="124"/>
      <c r="G70" s="124"/>
    </row>
    <row r="71" spans="1:45" ht="27.75" customHeight="1" x14ac:dyDescent="0.2">
      <c r="A71" s="30" t="s">
        <v>86</v>
      </c>
      <c r="B71" s="125" t="s">
        <v>92</v>
      </c>
      <c r="C71" s="126"/>
      <c r="D71" s="126"/>
      <c r="E71" s="126"/>
      <c r="F71" s="126"/>
      <c r="G71" s="126"/>
    </row>
    <row r="72" spans="1:45" ht="12.75" x14ac:dyDescent="0.2">
      <c r="A72" s="19" t="s">
        <v>88</v>
      </c>
      <c r="B72" s="122"/>
      <c r="C72" s="122"/>
      <c r="D72" s="122"/>
      <c r="E72" s="122"/>
      <c r="F72" s="122"/>
      <c r="G72" s="122"/>
    </row>
    <row r="73" spans="1:45" ht="12" customHeight="1" x14ac:dyDescent="0.2">
      <c r="A73" s="11"/>
    </row>
    <row r="74" spans="1:45" ht="12" customHeight="1" x14ac:dyDescent="0.25">
      <c r="A74" s="16" t="s">
        <v>70</v>
      </c>
      <c r="B74" s="6">
        <v>2132</v>
      </c>
      <c r="C74" s="7"/>
      <c r="D74" s="7"/>
      <c r="E74" s="7"/>
      <c r="F74" s="29"/>
      <c r="G74" s="29"/>
    </row>
    <row r="75" spans="1:45" ht="12" customHeight="1" x14ac:dyDescent="0.2">
      <c r="A75" s="17" t="s">
        <v>71</v>
      </c>
      <c r="B75" s="96" t="s">
        <v>93</v>
      </c>
      <c r="C75" s="127" t="s">
        <v>73</v>
      </c>
      <c r="D75" s="128"/>
      <c r="F75" s="127" t="s">
        <v>74</v>
      </c>
      <c r="G75" s="128"/>
    </row>
    <row r="76" spans="1:45" ht="12" customHeight="1" x14ac:dyDescent="0.2">
      <c r="A76" s="17"/>
      <c r="C76" s="8" t="s">
        <v>75</v>
      </c>
      <c r="D76" s="8" t="s">
        <v>76</v>
      </c>
      <c r="F76" s="8" t="s">
        <v>77</v>
      </c>
      <c r="G76" s="8" t="s">
        <v>78</v>
      </c>
    </row>
    <row r="77" spans="1:45" ht="12" customHeight="1" x14ac:dyDescent="0.2">
      <c r="A77" s="17"/>
      <c r="B77" s="14" t="s">
        <v>30</v>
      </c>
      <c r="C77" s="20">
        <v>49.817999999999998</v>
      </c>
      <c r="D77" s="21">
        <f>C77*C$4</f>
        <v>1843.2659999999998</v>
      </c>
      <c r="E77" s="9"/>
      <c r="F77" s="22">
        <v>1.2</v>
      </c>
      <c r="G77" s="26">
        <f>F77*C$4</f>
        <v>44.4</v>
      </c>
    </row>
    <row r="78" spans="1:45" ht="12" customHeight="1" x14ac:dyDescent="0.2">
      <c r="A78" s="17"/>
      <c r="B78" s="14" t="s">
        <v>31</v>
      </c>
      <c r="C78" s="20">
        <v>24.908999999999999</v>
      </c>
      <c r="D78" s="21">
        <f>C78*C$5</f>
        <v>971.45099999999991</v>
      </c>
      <c r="E78" s="9"/>
      <c r="F78" s="22">
        <v>0.6</v>
      </c>
      <c r="G78" s="26">
        <f>F78*C$5</f>
        <v>23.4</v>
      </c>
    </row>
    <row r="79" spans="1:45" ht="12" customHeight="1" x14ac:dyDescent="0.2">
      <c r="A79" s="17"/>
      <c r="B79" s="14" t="s">
        <v>32</v>
      </c>
      <c r="C79" s="20">
        <v>24.908999999999999</v>
      </c>
      <c r="D79" s="21">
        <f>C79*C$6</f>
        <v>996.3599999999999</v>
      </c>
      <c r="E79" s="9"/>
      <c r="F79" s="22">
        <v>0.6</v>
      </c>
      <c r="G79" s="26">
        <f>F79*C$6</f>
        <v>24</v>
      </c>
      <c r="J79" s="43"/>
      <c r="K79" s="35"/>
    </row>
    <row r="80" spans="1:45" ht="12" customHeight="1" x14ac:dyDescent="0.2">
      <c r="A80" s="17"/>
      <c r="B80" s="14" t="s">
        <v>79</v>
      </c>
      <c r="C80" s="20">
        <v>49.817999999999998</v>
      </c>
      <c r="D80" s="21">
        <f>C80*C$7</f>
        <v>1893.0839999999998</v>
      </c>
      <c r="E80" s="9"/>
      <c r="F80" s="22">
        <v>1.2</v>
      </c>
      <c r="G80" s="26">
        <f>F80*C$7</f>
        <v>45.6</v>
      </c>
    </row>
    <row r="81" spans="1:9" ht="12" customHeight="1" x14ac:dyDescent="0.2">
      <c r="A81" s="17"/>
      <c r="B81" s="14" t="s">
        <v>34</v>
      </c>
      <c r="C81" s="20">
        <v>49.817999999999998</v>
      </c>
      <c r="D81" s="21">
        <f>C81*C$8</f>
        <v>1942.9019999999998</v>
      </c>
      <c r="E81" s="9"/>
      <c r="F81" s="22">
        <v>1.2</v>
      </c>
      <c r="G81" s="26">
        <f>F81*C$8</f>
        <v>46.8</v>
      </c>
    </row>
    <row r="82" spans="1:9" ht="12" customHeight="1" x14ac:dyDescent="0.2">
      <c r="A82" s="17"/>
      <c r="B82" s="15" t="s">
        <v>80</v>
      </c>
      <c r="C82" s="23"/>
      <c r="D82" s="24">
        <f>SUM(D77:D81)</f>
        <v>7647.0629999999992</v>
      </c>
      <c r="E82" s="9"/>
      <c r="F82" s="25"/>
      <c r="G82" s="27">
        <f>SUM(G77:G81)</f>
        <v>184.2</v>
      </c>
      <c r="I82" s="10"/>
    </row>
    <row r="83" spans="1:9" ht="16.5" customHeight="1" x14ac:dyDescent="0.2">
      <c r="A83" s="18" t="s">
        <v>81</v>
      </c>
      <c r="B83" s="122" t="s">
        <v>91</v>
      </c>
      <c r="C83" s="123"/>
      <c r="D83" s="123"/>
      <c r="E83" s="123"/>
      <c r="F83" s="123"/>
      <c r="G83" s="123"/>
      <c r="I83" s="2" t="s">
        <v>71</v>
      </c>
    </row>
    <row r="84" spans="1:9" ht="12.75" x14ac:dyDescent="0.2">
      <c r="A84" s="18" t="s">
        <v>83</v>
      </c>
      <c r="B84" s="122"/>
      <c r="C84" s="123"/>
      <c r="D84" s="123"/>
      <c r="E84" s="123"/>
      <c r="F84" s="123"/>
      <c r="G84" s="123"/>
    </row>
    <row r="85" spans="1:9" ht="28.35" customHeight="1" x14ac:dyDescent="0.2">
      <c r="A85" s="30" t="s">
        <v>84</v>
      </c>
      <c r="B85" s="124" t="s">
        <v>85</v>
      </c>
      <c r="C85" s="124"/>
      <c r="D85" s="124"/>
      <c r="E85" s="124"/>
      <c r="F85" s="124"/>
      <c r="G85" s="124"/>
    </row>
    <row r="86" spans="1:9" ht="30" customHeight="1" x14ac:dyDescent="0.2">
      <c r="A86" s="30" t="s">
        <v>86</v>
      </c>
      <c r="B86" s="125" t="s">
        <v>92</v>
      </c>
      <c r="C86" s="126"/>
      <c r="D86" s="126"/>
      <c r="E86" s="126"/>
      <c r="F86" s="126"/>
      <c r="G86" s="126"/>
    </row>
    <row r="87" spans="1:9" ht="12.75" x14ac:dyDescent="0.2">
      <c r="A87" s="19" t="s">
        <v>88</v>
      </c>
      <c r="B87" s="122"/>
      <c r="C87" s="123"/>
      <c r="D87" s="123"/>
      <c r="E87" s="123"/>
      <c r="F87" s="123"/>
      <c r="G87" s="123"/>
    </row>
    <row r="88" spans="1:9" ht="12" customHeight="1" x14ac:dyDescent="0.2">
      <c r="A88" s="11"/>
    </row>
    <row r="89" spans="1:9" ht="12" customHeight="1" x14ac:dyDescent="0.25">
      <c r="A89" s="16" t="s">
        <v>70</v>
      </c>
      <c r="B89" s="6">
        <v>2133</v>
      </c>
      <c r="C89" s="7"/>
      <c r="D89" s="7"/>
      <c r="E89" s="7"/>
      <c r="F89" s="29"/>
      <c r="G89" s="29"/>
    </row>
    <row r="90" spans="1:9" ht="12" customHeight="1" x14ac:dyDescent="0.2">
      <c r="A90" s="17" t="s">
        <v>71</v>
      </c>
      <c r="B90" s="2" t="s">
        <v>94</v>
      </c>
      <c r="C90" s="127" t="s">
        <v>73</v>
      </c>
      <c r="D90" s="128"/>
      <c r="F90" s="127" t="s">
        <v>74</v>
      </c>
      <c r="G90" s="128"/>
    </row>
    <row r="91" spans="1:9" ht="12" customHeight="1" x14ac:dyDescent="0.2">
      <c r="A91" s="17"/>
      <c r="C91" s="8" t="s">
        <v>75</v>
      </c>
      <c r="D91" s="8" t="s">
        <v>76</v>
      </c>
      <c r="F91" s="8" t="s">
        <v>77</v>
      </c>
      <c r="G91" s="8" t="s">
        <v>78</v>
      </c>
    </row>
    <row r="92" spans="1:9" ht="12" customHeight="1" x14ac:dyDescent="0.2">
      <c r="A92" s="17"/>
      <c r="B92" s="14" t="s">
        <v>30</v>
      </c>
      <c r="C92" s="79">
        <v>17.951000000000001</v>
      </c>
      <c r="D92" s="21">
        <f>C92*C$4</f>
        <v>664.18700000000001</v>
      </c>
      <c r="E92" s="9"/>
      <c r="F92" s="80">
        <v>0.48</v>
      </c>
      <c r="G92" s="26">
        <f>F92*C$4</f>
        <v>17.759999999999998</v>
      </c>
    </row>
    <row r="93" spans="1:9" ht="12" customHeight="1" x14ac:dyDescent="0.2">
      <c r="A93" s="17"/>
      <c r="B93" s="14" t="s">
        <v>31</v>
      </c>
      <c r="C93" s="79">
        <v>17.951000000000001</v>
      </c>
      <c r="D93" s="21">
        <f>C93*C$5</f>
        <v>700.08900000000006</v>
      </c>
      <c r="E93" s="9"/>
      <c r="F93" s="80">
        <v>0.48</v>
      </c>
      <c r="G93" s="26">
        <f>F93*C$5</f>
        <v>18.72</v>
      </c>
    </row>
    <row r="94" spans="1:9" ht="12" customHeight="1" x14ac:dyDescent="0.2">
      <c r="A94" s="17"/>
      <c r="B94" s="14" t="s">
        <v>32</v>
      </c>
      <c r="C94" s="115"/>
      <c r="D94" s="21">
        <f>C94*C$6</f>
        <v>0</v>
      </c>
      <c r="E94" s="9"/>
      <c r="F94" s="116"/>
      <c r="G94" s="26">
        <f>F94*C$6</f>
        <v>0</v>
      </c>
    </row>
    <row r="95" spans="1:9" ht="12" customHeight="1" x14ac:dyDescent="0.2">
      <c r="A95" s="17"/>
      <c r="B95" s="14" t="s">
        <v>79</v>
      </c>
      <c r="C95" s="79">
        <v>17.951000000000001</v>
      </c>
      <c r="D95" s="21">
        <f>C95*C$7</f>
        <v>682.13800000000003</v>
      </c>
      <c r="E95" s="9"/>
      <c r="F95" s="80">
        <v>0.48</v>
      </c>
      <c r="G95" s="26">
        <f>F95*C$7</f>
        <v>18.239999999999998</v>
      </c>
    </row>
    <row r="96" spans="1:9" ht="12" customHeight="1" x14ac:dyDescent="0.2">
      <c r="A96" s="17"/>
      <c r="B96" s="14" t="s">
        <v>34</v>
      </c>
      <c r="C96" s="79">
        <v>17.951000000000001</v>
      </c>
      <c r="D96" s="21">
        <f>C96*C$8</f>
        <v>700.08900000000006</v>
      </c>
      <c r="E96" s="9"/>
      <c r="F96" s="80">
        <v>0.48</v>
      </c>
      <c r="G96" s="26">
        <f>F96*C$8</f>
        <v>18.72</v>
      </c>
    </row>
    <row r="97" spans="1:45" ht="12" customHeight="1" x14ac:dyDescent="0.2">
      <c r="A97" s="17"/>
      <c r="B97" s="15" t="s">
        <v>80</v>
      </c>
      <c r="C97" s="23"/>
      <c r="D97" s="24">
        <f>SUM(D92:D96)</f>
        <v>2746.5030000000002</v>
      </c>
      <c r="E97" s="9"/>
      <c r="F97" s="25"/>
      <c r="G97" s="27">
        <f>SUM(G92:G96)</f>
        <v>73.44</v>
      </c>
      <c r="I97" s="10"/>
    </row>
    <row r="98" spans="1:45" ht="12" customHeight="1" x14ac:dyDescent="0.2">
      <c r="A98" s="18" t="s">
        <v>81</v>
      </c>
      <c r="B98" s="122" t="s">
        <v>91</v>
      </c>
      <c r="C98" s="123"/>
      <c r="D98" s="123"/>
      <c r="E98" s="123"/>
      <c r="F98" s="123"/>
      <c r="G98" s="123"/>
      <c r="I98" s="2" t="s">
        <v>71</v>
      </c>
    </row>
    <row r="99" spans="1:45" s="44" customFormat="1" ht="12.75" x14ac:dyDescent="0.2">
      <c r="A99" s="18" t="s">
        <v>83</v>
      </c>
      <c r="B99" s="122"/>
      <c r="C99" s="123"/>
      <c r="D99" s="123"/>
      <c r="E99" s="123"/>
      <c r="F99" s="123"/>
      <c r="G99" s="123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spans="1:45" ht="25.5" x14ac:dyDescent="0.2">
      <c r="A100" s="30" t="s">
        <v>84</v>
      </c>
      <c r="B100" s="124" t="s">
        <v>85</v>
      </c>
      <c r="C100" s="124"/>
      <c r="D100" s="124"/>
      <c r="E100" s="124"/>
      <c r="F100" s="124"/>
      <c r="G100" s="124"/>
    </row>
    <row r="101" spans="1:45" ht="28.5" customHeight="1" x14ac:dyDescent="0.2">
      <c r="A101" s="30" t="s">
        <v>86</v>
      </c>
      <c r="B101" s="125" t="s">
        <v>92</v>
      </c>
      <c r="C101" s="126"/>
      <c r="D101" s="126"/>
      <c r="E101" s="126"/>
      <c r="F101" s="126"/>
      <c r="G101" s="126"/>
    </row>
    <row r="102" spans="1:45" ht="12.75" x14ac:dyDescent="0.2">
      <c r="A102" s="19" t="s">
        <v>88</v>
      </c>
      <c r="B102" s="122"/>
      <c r="C102" s="123"/>
      <c r="D102" s="123"/>
      <c r="E102" s="123"/>
      <c r="F102" s="123"/>
      <c r="G102" s="123"/>
    </row>
    <row r="103" spans="1:45" ht="12" customHeight="1" x14ac:dyDescent="0.2">
      <c r="A103" s="12"/>
    </row>
    <row r="104" spans="1:45" ht="12" customHeight="1" x14ac:dyDescent="0.25">
      <c r="A104" s="16" t="s">
        <v>70</v>
      </c>
      <c r="B104" s="6">
        <v>2134</v>
      </c>
      <c r="C104" s="7"/>
      <c r="D104" s="7"/>
      <c r="E104" s="7"/>
      <c r="F104" s="29"/>
      <c r="G104" s="29"/>
    </row>
    <row r="105" spans="1:45" ht="12" customHeight="1" x14ac:dyDescent="0.2">
      <c r="A105" s="17" t="s">
        <v>71</v>
      </c>
      <c r="B105" s="2" t="s">
        <v>95</v>
      </c>
      <c r="C105" s="127" t="s">
        <v>73</v>
      </c>
      <c r="D105" s="128"/>
      <c r="F105" s="127" t="s">
        <v>74</v>
      </c>
      <c r="G105" s="128"/>
    </row>
    <row r="106" spans="1:45" ht="12" customHeight="1" x14ac:dyDescent="0.2">
      <c r="A106" s="17"/>
      <c r="C106" s="8" t="s">
        <v>75</v>
      </c>
      <c r="D106" s="8" t="s">
        <v>76</v>
      </c>
      <c r="F106" s="8" t="s">
        <v>77</v>
      </c>
      <c r="G106" s="8" t="s">
        <v>78</v>
      </c>
    </row>
    <row r="107" spans="1:45" ht="12" customHeight="1" x14ac:dyDescent="0.2">
      <c r="A107" s="17"/>
      <c r="B107" s="14" t="s">
        <v>30</v>
      </c>
      <c r="C107" s="20">
        <v>61.143000000000001</v>
      </c>
      <c r="D107" s="21">
        <f>C107*C$12</f>
        <v>611.43000000000006</v>
      </c>
      <c r="E107" s="9"/>
      <c r="F107" s="22">
        <v>1.68</v>
      </c>
      <c r="G107" s="26">
        <f>F107*C$4</f>
        <v>62.16</v>
      </c>
    </row>
    <row r="108" spans="1:45" ht="12" customHeight="1" x14ac:dyDescent="0.2">
      <c r="A108" s="17"/>
      <c r="B108" s="14" t="s">
        <v>31</v>
      </c>
      <c r="C108" s="20">
        <v>61.143000000000001</v>
      </c>
      <c r="D108" s="21">
        <f>C108*C$13</f>
        <v>3362.8650000000002</v>
      </c>
      <c r="E108" s="9"/>
      <c r="F108" s="22">
        <v>1.68</v>
      </c>
      <c r="G108" s="26">
        <f>F108*C$5</f>
        <v>65.52</v>
      </c>
    </row>
    <row r="109" spans="1:45" ht="12" customHeight="1" x14ac:dyDescent="0.2">
      <c r="A109" s="17"/>
      <c r="B109" s="14" t="s">
        <v>32</v>
      </c>
      <c r="C109" s="20">
        <v>61.143000000000001</v>
      </c>
      <c r="D109" s="21">
        <f>C109*C$12</f>
        <v>611.43000000000006</v>
      </c>
      <c r="E109" s="9"/>
      <c r="F109" s="22">
        <v>1.68</v>
      </c>
      <c r="G109" s="26">
        <f>F109*C$6</f>
        <v>67.2</v>
      </c>
    </row>
    <row r="110" spans="1:45" ht="12" customHeight="1" x14ac:dyDescent="0.2">
      <c r="A110" s="17"/>
      <c r="B110" s="14" t="s">
        <v>79</v>
      </c>
      <c r="C110" s="20">
        <v>61.143000000000001</v>
      </c>
      <c r="D110" s="21">
        <f>C110*C$13</f>
        <v>3362.8650000000002</v>
      </c>
      <c r="E110" s="9"/>
      <c r="F110" s="22">
        <v>1.68</v>
      </c>
      <c r="G110" s="26">
        <f>F110*C$7</f>
        <v>63.839999999999996</v>
      </c>
    </row>
    <row r="111" spans="1:45" ht="12" customHeight="1" x14ac:dyDescent="0.2">
      <c r="A111" s="17"/>
      <c r="B111" s="14" t="s">
        <v>34</v>
      </c>
      <c r="C111" s="20">
        <v>61.143000000000001</v>
      </c>
      <c r="D111" s="21">
        <f>C111*C$14</f>
        <v>3729.723</v>
      </c>
      <c r="E111" s="9"/>
      <c r="F111" s="22">
        <v>1.68</v>
      </c>
      <c r="G111" s="26">
        <f>F111*C$8</f>
        <v>65.52</v>
      </c>
    </row>
    <row r="112" spans="1:45" ht="12" customHeight="1" x14ac:dyDescent="0.2">
      <c r="A112" s="17"/>
      <c r="B112" s="15" t="s">
        <v>80</v>
      </c>
      <c r="C112" s="23"/>
      <c r="D112" s="24">
        <f>SUM(D107:D111)</f>
        <v>11678.313</v>
      </c>
      <c r="E112" s="9"/>
      <c r="F112" s="25"/>
      <c r="G112" s="27">
        <f>SUM(G107:G111)</f>
        <v>324.23999999999995</v>
      </c>
      <c r="I112" s="10"/>
    </row>
    <row r="113" spans="1:11" ht="12" customHeight="1" x14ac:dyDescent="0.2">
      <c r="A113" s="18" t="s">
        <v>81</v>
      </c>
      <c r="B113" s="122" t="s">
        <v>91</v>
      </c>
      <c r="C113" s="123"/>
      <c r="D113" s="123"/>
      <c r="E113" s="123"/>
      <c r="F113" s="123"/>
      <c r="G113" s="123"/>
    </row>
    <row r="114" spans="1:11" ht="12" customHeight="1" x14ac:dyDescent="0.2">
      <c r="A114" s="18" t="s">
        <v>83</v>
      </c>
      <c r="B114" s="122"/>
      <c r="C114" s="122"/>
      <c r="D114" s="122"/>
      <c r="E114" s="122"/>
      <c r="F114" s="122"/>
      <c r="G114" s="122"/>
    </row>
    <row r="115" spans="1:11" ht="29.45" customHeight="1" x14ac:dyDescent="0.2">
      <c r="A115" s="30" t="s">
        <v>84</v>
      </c>
      <c r="B115" s="124" t="s">
        <v>85</v>
      </c>
      <c r="C115" s="124"/>
      <c r="D115" s="124"/>
      <c r="E115" s="124"/>
      <c r="F115" s="124"/>
      <c r="G115" s="124"/>
    </row>
    <row r="116" spans="1:11" ht="28.5" customHeight="1" x14ac:dyDescent="0.2">
      <c r="A116" s="30" t="s">
        <v>86</v>
      </c>
      <c r="B116" s="125" t="s">
        <v>92</v>
      </c>
      <c r="C116" s="126"/>
      <c r="D116" s="126"/>
      <c r="E116" s="126"/>
      <c r="F116" s="126"/>
      <c r="G116" s="126"/>
    </row>
    <row r="117" spans="1:11" ht="12" customHeight="1" x14ac:dyDescent="0.2">
      <c r="A117" s="19" t="s">
        <v>88</v>
      </c>
      <c r="B117" s="122"/>
      <c r="C117" s="123"/>
      <c r="D117" s="123"/>
      <c r="E117" s="123"/>
      <c r="F117" s="123"/>
      <c r="G117" s="123"/>
    </row>
    <row r="118" spans="1:11" ht="12" customHeight="1" x14ac:dyDescent="0.2">
      <c r="A118" s="12"/>
    </row>
    <row r="119" spans="1:11" ht="12" customHeight="1" x14ac:dyDescent="0.25">
      <c r="A119" s="16" t="s">
        <v>70</v>
      </c>
      <c r="B119" s="6">
        <v>2135</v>
      </c>
      <c r="C119" s="7"/>
      <c r="D119" s="7"/>
      <c r="E119" s="7"/>
      <c r="F119" s="29"/>
      <c r="G119" s="29"/>
    </row>
    <row r="120" spans="1:11" ht="12" customHeight="1" x14ac:dyDescent="0.2">
      <c r="A120" s="17" t="s">
        <v>71</v>
      </c>
      <c r="B120" s="2" t="s">
        <v>96</v>
      </c>
      <c r="C120" s="127" t="s">
        <v>73</v>
      </c>
      <c r="D120" s="128"/>
      <c r="F120" s="127" t="s">
        <v>74</v>
      </c>
      <c r="G120" s="128"/>
    </row>
    <row r="121" spans="1:11" ht="12" customHeight="1" x14ac:dyDescent="0.2">
      <c r="A121" s="17"/>
      <c r="C121" s="8" t="s">
        <v>75</v>
      </c>
      <c r="D121" s="8" t="s">
        <v>76</v>
      </c>
      <c r="F121" s="8" t="s">
        <v>77</v>
      </c>
      <c r="G121" s="8" t="s">
        <v>78</v>
      </c>
      <c r="J121" s="43"/>
      <c r="K121" s="35"/>
    </row>
    <row r="122" spans="1:11" ht="12" customHeight="1" x14ac:dyDescent="0.2">
      <c r="A122" s="17"/>
      <c r="B122" s="14" t="s">
        <v>30</v>
      </c>
      <c r="C122" s="79">
        <v>43.350999999999999</v>
      </c>
      <c r="D122" s="21">
        <f>C122*C$4</f>
        <v>1603.9870000000001</v>
      </c>
      <c r="E122" s="9"/>
      <c r="F122" s="80">
        <v>1.28</v>
      </c>
      <c r="G122" s="26">
        <f>F122*C$4</f>
        <v>47.36</v>
      </c>
    </row>
    <row r="123" spans="1:11" ht="12" customHeight="1" x14ac:dyDescent="0.2">
      <c r="A123" s="17"/>
      <c r="B123" s="14" t="s">
        <v>31</v>
      </c>
      <c r="C123" s="79">
        <v>34.143999999999998</v>
      </c>
      <c r="D123" s="21">
        <f>C123*C$5</f>
        <v>1331.616</v>
      </c>
      <c r="E123" s="9"/>
      <c r="F123" s="80">
        <v>1.02</v>
      </c>
      <c r="G123" s="26">
        <f>F123*C$5</f>
        <v>39.78</v>
      </c>
    </row>
    <row r="124" spans="1:11" ht="12" customHeight="1" x14ac:dyDescent="0.2">
      <c r="A124" s="17"/>
      <c r="B124" s="14" t="s">
        <v>32</v>
      </c>
      <c r="C124" s="79">
        <v>43.350999999999999</v>
      </c>
      <c r="D124" s="21">
        <f>C124*C$6</f>
        <v>1734.04</v>
      </c>
      <c r="E124" s="9"/>
      <c r="F124" s="80">
        <v>1.28</v>
      </c>
      <c r="G124" s="26">
        <f>F124*C$6</f>
        <v>51.2</v>
      </c>
    </row>
    <row r="125" spans="1:11" ht="12" customHeight="1" x14ac:dyDescent="0.2">
      <c r="A125" s="17"/>
      <c r="B125" s="14" t="s">
        <v>79</v>
      </c>
      <c r="C125" s="79">
        <v>43.350999999999999</v>
      </c>
      <c r="D125" s="21">
        <f>C125*C$7</f>
        <v>1647.338</v>
      </c>
      <c r="E125" s="9"/>
      <c r="F125" s="80">
        <v>1.28</v>
      </c>
      <c r="G125" s="26">
        <f>F125*C$7</f>
        <v>48.64</v>
      </c>
    </row>
    <row r="126" spans="1:11" ht="12" customHeight="1" x14ac:dyDescent="0.2">
      <c r="A126" s="17"/>
      <c r="B126" s="14" t="s">
        <v>34</v>
      </c>
      <c r="C126" s="79">
        <v>43.350999999999999</v>
      </c>
      <c r="D126" s="21">
        <f>C126*C$8</f>
        <v>1690.6889999999999</v>
      </c>
      <c r="E126" s="9"/>
      <c r="F126" s="80">
        <v>1.28</v>
      </c>
      <c r="G126" s="26">
        <f>F126*C$8</f>
        <v>49.92</v>
      </c>
    </row>
    <row r="127" spans="1:11" ht="12" customHeight="1" x14ac:dyDescent="0.2">
      <c r="A127" s="17"/>
      <c r="B127" s="15" t="s">
        <v>80</v>
      </c>
      <c r="C127" s="23"/>
      <c r="D127" s="24">
        <f>SUM(D122:D126)</f>
        <v>8007.67</v>
      </c>
      <c r="E127" s="9"/>
      <c r="F127" s="25"/>
      <c r="G127" s="27">
        <f>SUM(G122:G126)</f>
        <v>236.90000000000003</v>
      </c>
      <c r="I127" s="10"/>
    </row>
    <row r="128" spans="1:11" ht="12" customHeight="1" x14ac:dyDescent="0.2">
      <c r="A128" s="18" t="s">
        <v>81</v>
      </c>
      <c r="B128" s="122" t="s">
        <v>91</v>
      </c>
      <c r="C128" s="123"/>
      <c r="D128" s="123"/>
      <c r="E128" s="123"/>
      <c r="F128" s="123"/>
      <c r="G128" s="123"/>
      <c r="I128" s="2" t="s">
        <v>71</v>
      </c>
    </row>
    <row r="129" spans="1:9" ht="12.75" x14ac:dyDescent="0.2">
      <c r="A129" s="18" t="s">
        <v>83</v>
      </c>
      <c r="B129" s="122"/>
      <c r="C129" s="123"/>
      <c r="D129" s="123"/>
      <c r="E129" s="123"/>
      <c r="F129" s="123"/>
      <c r="G129" s="123"/>
    </row>
    <row r="130" spans="1:9" ht="30" customHeight="1" x14ac:dyDescent="0.2">
      <c r="A130" s="30" t="s">
        <v>84</v>
      </c>
      <c r="B130" s="124" t="s">
        <v>85</v>
      </c>
      <c r="C130" s="124"/>
      <c r="D130" s="124"/>
      <c r="E130" s="124"/>
      <c r="F130" s="124"/>
      <c r="G130" s="124"/>
    </row>
    <row r="131" spans="1:9" ht="30.75" customHeight="1" x14ac:dyDescent="0.2">
      <c r="A131" s="30" t="s">
        <v>86</v>
      </c>
      <c r="B131" s="125" t="s">
        <v>92</v>
      </c>
      <c r="C131" s="126"/>
      <c r="D131" s="126"/>
      <c r="E131" s="126"/>
      <c r="F131" s="126"/>
      <c r="G131" s="126"/>
    </row>
    <row r="132" spans="1:9" ht="12.75" x14ac:dyDescent="0.2">
      <c r="A132" s="19" t="s">
        <v>88</v>
      </c>
      <c r="B132" s="122"/>
      <c r="C132" s="122"/>
      <c r="D132" s="122"/>
      <c r="E132" s="122"/>
      <c r="F132" s="122"/>
      <c r="G132" s="122"/>
    </row>
    <row r="133" spans="1:9" ht="12" customHeight="1" x14ac:dyDescent="0.2">
      <c r="A133" s="12"/>
    </row>
    <row r="134" spans="1:9" ht="12" customHeight="1" x14ac:dyDescent="0.25">
      <c r="A134" s="16" t="s">
        <v>70</v>
      </c>
      <c r="B134" s="6">
        <v>2137</v>
      </c>
      <c r="C134" s="7"/>
      <c r="D134" s="7"/>
      <c r="E134" s="7"/>
      <c r="F134" s="29"/>
      <c r="G134" s="29"/>
    </row>
    <row r="135" spans="1:9" ht="12" customHeight="1" x14ac:dyDescent="0.2">
      <c r="A135" s="17" t="s">
        <v>71</v>
      </c>
      <c r="B135" s="2" t="s">
        <v>97</v>
      </c>
      <c r="C135" s="127" t="s">
        <v>73</v>
      </c>
      <c r="D135" s="128"/>
      <c r="F135" s="127" t="s">
        <v>74</v>
      </c>
      <c r="G135" s="128"/>
    </row>
    <row r="136" spans="1:9" ht="12" customHeight="1" x14ac:dyDescent="0.2">
      <c r="A136" s="17"/>
      <c r="C136" s="8" t="s">
        <v>75</v>
      </c>
      <c r="D136" s="8" t="s">
        <v>76</v>
      </c>
      <c r="F136" s="8" t="s">
        <v>77</v>
      </c>
      <c r="G136" s="8" t="s">
        <v>78</v>
      </c>
    </row>
    <row r="137" spans="1:9" ht="12" customHeight="1" x14ac:dyDescent="0.2">
      <c r="A137" s="17"/>
      <c r="B137" s="14" t="s">
        <v>30</v>
      </c>
      <c r="C137" s="20">
        <v>52.868000000000002</v>
      </c>
      <c r="D137" s="21">
        <f>C137*C$4</f>
        <v>1956.116</v>
      </c>
      <c r="E137" s="9"/>
      <c r="F137" s="22">
        <v>1.52</v>
      </c>
      <c r="G137" s="26">
        <f>F137*C$4</f>
        <v>56.24</v>
      </c>
    </row>
    <row r="138" spans="1:9" ht="12" customHeight="1" x14ac:dyDescent="0.2">
      <c r="A138" s="17"/>
      <c r="B138" s="14" t="s">
        <v>31</v>
      </c>
      <c r="C138" s="20">
        <v>52.868000000000002</v>
      </c>
      <c r="D138" s="21">
        <f>C138*C$5</f>
        <v>2061.8519999999999</v>
      </c>
      <c r="E138" s="9"/>
      <c r="F138" s="22">
        <v>1.52</v>
      </c>
      <c r="G138" s="26">
        <f>F138*C$5</f>
        <v>59.28</v>
      </c>
    </row>
    <row r="139" spans="1:9" ht="12" customHeight="1" x14ac:dyDescent="0.2">
      <c r="A139" s="17"/>
      <c r="B139" s="14" t="s">
        <v>32</v>
      </c>
      <c r="C139" s="20">
        <v>52.868000000000002</v>
      </c>
      <c r="D139" s="21">
        <f>C139*C$6</f>
        <v>2114.7200000000003</v>
      </c>
      <c r="E139" s="9"/>
      <c r="F139" s="22">
        <v>1.52</v>
      </c>
      <c r="G139" s="26">
        <f>F139*C$6</f>
        <v>60.8</v>
      </c>
    </row>
    <row r="140" spans="1:9" ht="12" customHeight="1" x14ac:dyDescent="0.2">
      <c r="A140" s="17"/>
      <c r="B140" s="14" t="s">
        <v>79</v>
      </c>
      <c r="C140" s="20">
        <v>52.868000000000002</v>
      </c>
      <c r="D140" s="21">
        <f>C140*C$7</f>
        <v>2008.9840000000002</v>
      </c>
      <c r="E140" s="9"/>
      <c r="F140" s="22">
        <v>1.52</v>
      </c>
      <c r="G140" s="26">
        <f>F140*C$7</f>
        <v>57.76</v>
      </c>
    </row>
    <row r="141" spans="1:9" ht="12" customHeight="1" x14ac:dyDescent="0.2">
      <c r="A141" s="17"/>
      <c r="B141" s="14" t="s">
        <v>34</v>
      </c>
      <c r="C141" s="20">
        <v>52.868000000000002</v>
      </c>
      <c r="D141" s="21">
        <f>C141*C$8</f>
        <v>2061.8519999999999</v>
      </c>
      <c r="E141" s="9"/>
      <c r="F141" s="22">
        <v>1.52</v>
      </c>
      <c r="G141" s="26">
        <f>F141*C$8</f>
        <v>59.28</v>
      </c>
    </row>
    <row r="142" spans="1:9" ht="12" customHeight="1" x14ac:dyDescent="0.2">
      <c r="A142" s="17"/>
      <c r="B142" s="15" t="s">
        <v>80</v>
      </c>
      <c r="C142" s="23"/>
      <c r="D142" s="24">
        <f>SUM(D137:D141)</f>
        <v>10203.524000000001</v>
      </c>
      <c r="E142" s="9"/>
      <c r="F142" s="25"/>
      <c r="G142" s="27">
        <f>SUM(G137:G141)</f>
        <v>293.36</v>
      </c>
      <c r="I142" s="10"/>
    </row>
    <row r="143" spans="1:9" ht="12.75" x14ac:dyDescent="0.2">
      <c r="A143" s="18" t="s">
        <v>81</v>
      </c>
      <c r="B143" s="122" t="s">
        <v>91</v>
      </c>
      <c r="C143" s="123"/>
      <c r="D143" s="123"/>
      <c r="E143" s="123"/>
      <c r="F143" s="123"/>
      <c r="G143" s="123"/>
    </row>
    <row r="144" spans="1:9" ht="12" customHeight="1" x14ac:dyDescent="0.2">
      <c r="A144" s="18" t="s">
        <v>83</v>
      </c>
      <c r="B144" s="122"/>
      <c r="C144" s="123"/>
      <c r="D144" s="123"/>
      <c r="E144" s="123"/>
      <c r="F144" s="123"/>
      <c r="G144" s="123"/>
    </row>
    <row r="145" spans="1:9" ht="27.6" customHeight="1" x14ac:dyDescent="0.2">
      <c r="A145" s="30" t="s">
        <v>84</v>
      </c>
      <c r="B145" s="124" t="s">
        <v>85</v>
      </c>
      <c r="C145" s="124"/>
      <c r="D145" s="124"/>
      <c r="E145" s="124"/>
      <c r="F145" s="124"/>
      <c r="G145" s="124"/>
    </row>
    <row r="146" spans="1:9" ht="30.75" customHeight="1" x14ac:dyDescent="0.2">
      <c r="A146" s="30" t="s">
        <v>86</v>
      </c>
      <c r="B146" s="125" t="s">
        <v>92</v>
      </c>
      <c r="C146" s="126"/>
      <c r="D146" s="126"/>
      <c r="E146" s="126"/>
      <c r="F146" s="126"/>
      <c r="G146" s="126"/>
    </row>
    <row r="147" spans="1:9" ht="12" customHeight="1" x14ac:dyDescent="0.2">
      <c r="A147" s="19" t="s">
        <v>88</v>
      </c>
      <c r="B147" s="122"/>
      <c r="C147" s="123"/>
      <c r="D147" s="123"/>
      <c r="E147" s="123"/>
      <c r="F147" s="123"/>
      <c r="G147" s="123"/>
    </row>
    <row r="148" spans="1:9" ht="12" customHeight="1" x14ac:dyDescent="0.2">
      <c r="A148" s="12"/>
    </row>
    <row r="149" spans="1:9" ht="12" customHeight="1" x14ac:dyDescent="0.25">
      <c r="A149" s="16" t="s">
        <v>70</v>
      </c>
      <c r="B149" s="6">
        <v>2138</v>
      </c>
      <c r="C149" s="7"/>
      <c r="D149" s="7"/>
      <c r="E149" s="7"/>
      <c r="F149" s="29"/>
      <c r="G149" s="29"/>
    </row>
    <row r="150" spans="1:9" ht="12" customHeight="1" x14ac:dyDescent="0.2">
      <c r="A150" s="17" t="s">
        <v>71</v>
      </c>
      <c r="B150" s="2" t="s">
        <v>98</v>
      </c>
      <c r="C150" s="127" t="s">
        <v>73</v>
      </c>
      <c r="D150" s="128"/>
      <c r="F150" s="127" t="s">
        <v>74</v>
      </c>
      <c r="G150" s="128"/>
    </row>
    <row r="151" spans="1:9" ht="12" customHeight="1" x14ac:dyDescent="0.2">
      <c r="A151" s="17"/>
      <c r="C151" s="8" t="s">
        <v>75</v>
      </c>
      <c r="D151" s="8" t="s">
        <v>76</v>
      </c>
      <c r="F151" s="8" t="s">
        <v>77</v>
      </c>
      <c r="G151" s="8" t="s">
        <v>78</v>
      </c>
    </row>
    <row r="152" spans="1:9" ht="12" customHeight="1" x14ac:dyDescent="0.2">
      <c r="A152" s="17"/>
      <c r="B152" s="14" t="s">
        <v>30</v>
      </c>
      <c r="C152" s="20">
        <v>195.95</v>
      </c>
      <c r="D152" s="21">
        <f>C152*C$4</f>
        <v>7250.15</v>
      </c>
      <c r="E152" s="9"/>
      <c r="F152" s="22">
        <v>4.72</v>
      </c>
      <c r="G152" s="26">
        <f>F152*C$4</f>
        <v>174.64</v>
      </c>
    </row>
    <row r="153" spans="1:9" ht="12" customHeight="1" x14ac:dyDescent="0.2">
      <c r="A153" s="17"/>
      <c r="B153" s="14" t="s">
        <v>31</v>
      </c>
      <c r="C153" s="20">
        <v>195.95</v>
      </c>
      <c r="D153" s="21">
        <f>C153*C$5</f>
        <v>7642.0499999999993</v>
      </c>
      <c r="E153" s="9"/>
      <c r="F153" s="22">
        <v>4.72</v>
      </c>
      <c r="G153" s="26">
        <f>F153*C$5</f>
        <v>184.07999999999998</v>
      </c>
    </row>
    <row r="154" spans="1:9" ht="12" customHeight="1" x14ac:dyDescent="0.2">
      <c r="A154" s="17"/>
      <c r="B154" s="14" t="s">
        <v>32</v>
      </c>
      <c r="C154" s="20">
        <v>195.95</v>
      </c>
      <c r="D154" s="21">
        <f>C154*C$6</f>
        <v>7838</v>
      </c>
      <c r="E154" s="9"/>
      <c r="F154" s="22">
        <v>4.72</v>
      </c>
      <c r="G154" s="26">
        <f>F154*C$6</f>
        <v>188.79999999999998</v>
      </c>
    </row>
    <row r="155" spans="1:9" ht="12" customHeight="1" x14ac:dyDescent="0.2">
      <c r="A155" s="17"/>
      <c r="B155" s="14" t="s">
        <v>79</v>
      </c>
      <c r="C155" s="20">
        <v>186.56399999999999</v>
      </c>
      <c r="D155" s="21">
        <f>C155*C$7</f>
        <v>7089.4319999999998</v>
      </c>
      <c r="E155" s="9"/>
      <c r="F155" s="22">
        <v>4.4800000000000004</v>
      </c>
      <c r="G155" s="26">
        <f>F155*C$7</f>
        <v>170.24</v>
      </c>
    </row>
    <row r="156" spans="1:9" ht="12" customHeight="1" x14ac:dyDescent="0.2">
      <c r="A156" s="17"/>
      <c r="B156" s="14" t="s">
        <v>34</v>
      </c>
      <c r="C156" s="20">
        <v>195.95</v>
      </c>
      <c r="D156" s="21">
        <f>C156*C$8</f>
        <v>7642.0499999999993</v>
      </c>
      <c r="E156" s="9"/>
      <c r="F156" s="22">
        <v>4.72</v>
      </c>
      <c r="G156" s="26">
        <f>F156*C$8</f>
        <v>184.07999999999998</v>
      </c>
    </row>
    <row r="157" spans="1:9" ht="12" customHeight="1" x14ac:dyDescent="0.2">
      <c r="A157" s="17"/>
      <c r="B157" s="15" t="s">
        <v>80</v>
      </c>
      <c r="C157" s="23"/>
      <c r="D157" s="24">
        <f>SUM(D152:D156)</f>
        <v>37461.682000000001</v>
      </c>
      <c r="E157" s="9"/>
      <c r="F157" s="25"/>
      <c r="G157" s="27">
        <f>SUM(G152:G156)</f>
        <v>901.83999999999992</v>
      </c>
      <c r="I157" s="10"/>
    </row>
    <row r="158" spans="1:9" ht="12.75" x14ac:dyDescent="0.2">
      <c r="A158" s="18" t="s">
        <v>81</v>
      </c>
      <c r="B158" s="122" t="s">
        <v>91</v>
      </c>
      <c r="C158" s="123"/>
      <c r="D158" s="123"/>
      <c r="E158" s="123"/>
      <c r="F158" s="123"/>
      <c r="G158" s="123"/>
    </row>
    <row r="159" spans="1:9" ht="12" customHeight="1" x14ac:dyDescent="0.2">
      <c r="A159" s="18" t="s">
        <v>83</v>
      </c>
      <c r="B159" s="122"/>
      <c r="C159" s="123"/>
      <c r="D159" s="123"/>
      <c r="E159" s="123"/>
      <c r="F159" s="123"/>
      <c r="G159" s="123"/>
    </row>
    <row r="160" spans="1:9" ht="29.45" customHeight="1" x14ac:dyDescent="0.2">
      <c r="A160" s="30" t="s">
        <v>84</v>
      </c>
      <c r="B160" s="124" t="s">
        <v>85</v>
      </c>
      <c r="C160" s="124"/>
      <c r="D160" s="124"/>
      <c r="E160" s="124"/>
      <c r="F160" s="124"/>
      <c r="G160" s="124"/>
    </row>
    <row r="161" spans="1:9" ht="33.75" customHeight="1" x14ac:dyDescent="0.2">
      <c r="A161" s="30" t="s">
        <v>86</v>
      </c>
      <c r="B161" s="125" t="s">
        <v>92</v>
      </c>
      <c r="C161" s="126"/>
      <c r="D161" s="126"/>
      <c r="E161" s="126"/>
      <c r="F161" s="126"/>
      <c r="G161" s="126"/>
    </row>
    <row r="162" spans="1:9" ht="12" customHeight="1" x14ac:dyDescent="0.2">
      <c r="A162" s="19" t="s">
        <v>88</v>
      </c>
      <c r="B162" s="122"/>
      <c r="C162" s="123"/>
      <c r="D162" s="123"/>
      <c r="E162" s="123"/>
      <c r="F162" s="123"/>
      <c r="G162" s="123"/>
    </row>
    <row r="163" spans="1:9" ht="12" customHeight="1" x14ac:dyDescent="0.2">
      <c r="A163" s="12"/>
    </row>
    <row r="164" spans="1:9" ht="12" customHeight="1" x14ac:dyDescent="0.25">
      <c r="A164" s="16" t="s">
        <v>70</v>
      </c>
      <c r="B164" s="6">
        <v>2139</v>
      </c>
      <c r="C164" s="7"/>
      <c r="D164" s="7"/>
      <c r="E164" s="7"/>
      <c r="F164" s="29"/>
      <c r="G164" s="29"/>
    </row>
    <row r="165" spans="1:9" ht="12" customHeight="1" x14ac:dyDescent="0.2">
      <c r="A165" s="17" t="s">
        <v>71</v>
      </c>
      <c r="B165" s="2" t="s">
        <v>99</v>
      </c>
      <c r="C165" s="127" t="s">
        <v>73</v>
      </c>
      <c r="D165" s="128"/>
      <c r="F165" s="127" t="s">
        <v>74</v>
      </c>
      <c r="G165" s="128"/>
    </row>
    <row r="166" spans="1:9" ht="12" customHeight="1" x14ac:dyDescent="0.2">
      <c r="A166" s="17"/>
      <c r="C166" s="8" t="s">
        <v>75</v>
      </c>
      <c r="D166" s="8" t="s">
        <v>76</v>
      </c>
      <c r="F166" s="8" t="s">
        <v>77</v>
      </c>
      <c r="G166" s="8" t="s">
        <v>78</v>
      </c>
    </row>
    <row r="167" spans="1:9" ht="12" customHeight="1" x14ac:dyDescent="0.2">
      <c r="A167" s="17"/>
      <c r="B167" s="14" t="s">
        <v>30</v>
      </c>
      <c r="C167" s="20">
        <v>34.399000000000001</v>
      </c>
      <c r="D167" s="21">
        <f>C167*C$4</f>
        <v>1272.7629999999999</v>
      </c>
      <c r="E167" s="9"/>
      <c r="F167" s="22">
        <v>1.03</v>
      </c>
      <c r="G167" s="26">
        <f>F167*C$4</f>
        <v>38.11</v>
      </c>
    </row>
    <row r="168" spans="1:9" ht="12" customHeight="1" x14ac:dyDescent="0.2">
      <c r="A168" s="17"/>
      <c r="B168" s="14" t="s">
        <v>31</v>
      </c>
      <c r="C168" s="20">
        <v>34.399000000000001</v>
      </c>
      <c r="D168" s="21">
        <f>C168*C$5</f>
        <v>1341.5610000000001</v>
      </c>
      <c r="E168" s="9"/>
      <c r="F168" s="22">
        <v>1.03</v>
      </c>
      <c r="G168" s="26">
        <f>F168*C$5</f>
        <v>40.17</v>
      </c>
    </row>
    <row r="169" spans="1:9" ht="12" customHeight="1" x14ac:dyDescent="0.2">
      <c r="A169" s="17"/>
      <c r="B169" s="14" t="s">
        <v>32</v>
      </c>
      <c r="C169" s="20">
        <v>34.399000000000001</v>
      </c>
      <c r="D169" s="21">
        <f>C169*C$6</f>
        <v>1375.96</v>
      </c>
      <c r="E169" s="9"/>
      <c r="F169" s="22">
        <v>1.03</v>
      </c>
      <c r="G169" s="26">
        <f>F169*C$6</f>
        <v>41.2</v>
      </c>
    </row>
    <row r="170" spans="1:9" ht="12" customHeight="1" x14ac:dyDescent="0.2">
      <c r="A170" s="17"/>
      <c r="B170" s="14" t="s">
        <v>79</v>
      </c>
      <c r="C170" s="20">
        <v>34.399000000000001</v>
      </c>
      <c r="D170" s="21">
        <f>C170*C$7</f>
        <v>1307.162</v>
      </c>
      <c r="E170" s="9"/>
      <c r="F170" s="22">
        <v>1.03</v>
      </c>
      <c r="G170" s="26">
        <f>F170*C$7</f>
        <v>39.14</v>
      </c>
    </row>
    <row r="171" spans="1:9" ht="12" customHeight="1" x14ac:dyDescent="0.2">
      <c r="A171" s="17"/>
      <c r="B171" s="14" t="s">
        <v>34</v>
      </c>
      <c r="C171" s="20">
        <v>34.399000000000001</v>
      </c>
      <c r="D171" s="21">
        <f>C171*C$8</f>
        <v>1341.5610000000001</v>
      </c>
      <c r="E171" s="9"/>
      <c r="F171" s="22">
        <v>1.03</v>
      </c>
      <c r="G171" s="26">
        <f>F171*C$8</f>
        <v>40.17</v>
      </c>
    </row>
    <row r="172" spans="1:9" ht="12" customHeight="1" x14ac:dyDescent="0.2">
      <c r="A172" s="17"/>
      <c r="B172" s="15" t="s">
        <v>80</v>
      </c>
      <c r="C172" s="23"/>
      <c r="D172" s="24">
        <f>SUM(D167:D171)</f>
        <v>6639.0069999999996</v>
      </c>
      <c r="E172" s="9"/>
      <c r="F172" s="25"/>
      <c r="G172" s="27">
        <f>SUM(G167:G171)</f>
        <v>198.79000000000002</v>
      </c>
      <c r="I172" s="10"/>
    </row>
    <row r="173" spans="1:9" ht="12.75" x14ac:dyDescent="0.2">
      <c r="A173" s="18" t="s">
        <v>81</v>
      </c>
      <c r="B173" s="122" t="s">
        <v>91</v>
      </c>
      <c r="C173" s="123"/>
      <c r="D173" s="123"/>
      <c r="E173" s="123"/>
      <c r="F173" s="123"/>
      <c r="G173" s="123"/>
    </row>
    <row r="174" spans="1:9" ht="12.75" x14ac:dyDescent="0.2">
      <c r="A174" s="18" t="s">
        <v>83</v>
      </c>
      <c r="B174" s="124"/>
      <c r="C174" s="124"/>
      <c r="D174" s="124"/>
      <c r="E174" s="124"/>
      <c r="F174" s="124"/>
      <c r="G174" s="124"/>
    </row>
    <row r="175" spans="1:9" ht="29.1" customHeight="1" x14ac:dyDescent="0.2">
      <c r="A175" s="30" t="s">
        <v>84</v>
      </c>
      <c r="B175" s="124" t="s">
        <v>85</v>
      </c>
      <c r="C175" s="124"/>
      <c r="D175" s="124"/>
      <c r="E175" s="124"/>
      <c r="F175" s="124"/>
      <c r="G175" s="124"/>
    </row>
    <row r="176" spans="1:9" ht="25.5" x14ac:dyDescent="0.2">
      <c r="A176" s="30" t="s">
        <v>86</v>
      </c>
      <c r="B176" s="125" t="s">
        <v>92</v>
      </c>
      <c r="C176" s="126"/>
      <c r="D176" s="126"/>
      <c r="E176" s="126"/>
      <c r="F176" s="126"/>
      <c r="G176" s="126"/>
    </row>
    <row r="177" spans="1:11" ht="12.75" x14ac:dyDescent="0.2">
      <c r="A177" s="19" t="s">
        <v>88</v>
      </c>
      <c r="B177" s="122"/>
      <c r="C177" s="123"/>
      <c r="D177" s="123"/>
      <c r="E177" s="123"/>
      <c r="F177" s="123"/>
      <c r="G177" s="123"/>
    </row>
    <row r="178" spans="1:11" ht="12" customHeight="1" x14ac:dyDescent="0.2">
      <c r="A178" s="12"/>
    </row>
    <row r="179" spans="1:11" ht="12" customHeight="1" x14ac:dyDescent="0.25">
      <c r="A179" s="16" t="s">
        <v>70</v>
      </c>
      <c r="B179" s="6">
        <v>2140</v>
      </c>
      <c r="C179" s="7"/>
      <c r="D179" s="7"/>
      <c r="E179" s="7"/>
      <c r="F179" s="29"/>
      <c r="G179" s="29"/>
    </row>
    <row r="180" spans="1:11" ht="12" customHeight="1" x14ac:dyDescent="0.2">
      <c r="A180" s="17" t="s">
        <v>71</v>
      </c>
      <c r="B180" s="2" t="s">
        <v>100</v>
      </c>
      <c r="C180" s="127" t="s">
        <v>73</v>
      </c>
      <c r="D180" s="128"/>
      <c r="F180" s="127" t="s">
        <v>74</v>
      </c>
      <c r="G180" s="128"/>
    </row>
    <row r="181" spans="1:11" ht="12" customHeight="1" x14ac:dyDescent="0.2">
      <c r="A181" s="17"/>
      <c r="C181" s="8" t="s">
        <v>75</v>
      </c>
      <c r="D181" s="8" t="s">
        <v>76</v>
      </c>
      <c r="F181" s="8" t="s">
        <v>77</v>
      </c>
      <c r="G181" s="8" t="s">
        <v>78</v>
      </c>
    </row>
    <row r="182" spans="1:11" ht="12" customHeight="1" x14ac:dyDescent="0.2">
      <c r="A182" s="17"/>
      <c r="B182" s="14" t="s">
        <v>30</v>
      </c>
      <c r="C182" s="20">
        <v>38.113999999999997</v>
      </c>
      <c r="D182" s="21">
        <f>C182*C$4</f>
        <v>1410.2179999999998</v>
      </c>
      <c r="E182" s="9"/>
      <c r="F182" s="22">
        <v>0.87</v>
      </c>
      <c r="G182" s="26">
        <f>F182*C$4</f>
        <v>32.19</v>
      </c>
      <c r="J182" s="43"/>
      <c r="K182" s="35"/>
    </row>
    <row r="183" spans="1:11" ht="12" customHeight="1" x14ac:dyDescent="0.2">
      <c r="A183" s="17"/>
      <c r="B183" s="14" t="s">
        <v>31</v>
      </c>
      <c r="C183" s="20">
        <v>38.113999999999997</v>
      </c>
      <c r="D183" s="21">
        <f>C183*C$5</f>
        <v>1486.4459999999999</v>
      </c>
      <c r="E183" s="9"/>
      <c r="F183" s="22">
        <v>0.87</v>
      </c>
      <c r="G183" s="26">
        <f>F183*C$5</f>
        <v>33.93</v>
      </c>
      <c r="I183" s="10"/>
    </row>
    <row r="184" spans="1:11" ht="12" customHeight="1" x14ac:dyDescent="0.2">
      <c r="A184" s="17"/>
      <c r="B184" s="14" t="s">
        <v>32</v>
      </c>
      <c r="C184" s="20">
        <v>38.113999999999997</v>
      </c>
      <c r="D184" s="21">
        <f>C184*C$6</f>
        <v>1524.56</v>
      </c>
      <c r="E184" s="9"/>
      <c r="F184" s="22">
        <v>0.87</v>
      </c>
      <c r="G184" s="26">
        <f>F184*C$6</f>
        <v>34.799999999999997</v>
      </c>
    </row>
    <row r="185" spans="1:11" ht="12" customHeight="1" x14ac:dyDescent="0.2">
      <c r="A185" s="17"/>
      <c r="B185" s="14" t="s">
        <v>79</v>
      </c>
      <c r="C185" s="20">
        <v>38.113999999999997</v>
      </c>
      <c r="D185" s="21">
        <f>C185*C$7</f>
        <v>1448.3319999999999</v>
      </c>
      <c r="E185" s="9"/>
      <c r="F185" s="22">
        <v>0.87</v>
      </c>
      <c r="G185" s="26">
        <f>F185*C$7</f>
        <v>33.06</v>
      </c>
    </row>
    <row r="186" spans="1:11" ht="12" customHeight="1" x14ac:dyDescent="0.2">
      <c r="A186" s="17"/>
      <c r="B186" s="14" t="s">
        <v>34</v>
      </c>
      <c r="C186" s="20">
        <v>38.113999999999997</v>
      </c>
      <c r="D186" s="21">
        <f>C186*C$8</f>
        <v>1486.4459999999999</v>
      </c>
      <c r="E186" s="9"/>
      <c r="F186" s="22">
        <v>0.87</v>
      </c>
      <c r="G186" s="26">
        <f>F186*C$8</f>
        <v>33.93</v>
      </c>
    </row>
    <row r="187" spans="1:11" ht="12" customHeight="1" x14ac:dyDescent="0.2">
      <c r="A187" s="17"/>
      <c r="B187" s="15" t="s">
        <v>80</v>
      </c>
      <c r="C187" s="23"/>
      <c r="D187" s="24">
        <f>SUM(D182:D186)</f>
        <v>7356.0020000000004</v>
      </c>
      <c r="E187" s="9"/>
      <c r="F187" s="25"/>
      <c r="G187" s="27">
        <f>SUM(G182:G186)</f>
        <v>167.91000000000003</v>
      </c>
      <c r="I187" s="10"/>
    </row>
    <row r="188" spans="1:11" ht="17.25" customHeight="1" x14ac:dyDescent="0.2">
      <c r="A188" s="18" t="s">
        <v>81</v>
      </c>
      <c r="B188" s="122" t="s">
        <v>91</v>
      </c>
      <c r="C188" s="123"/>
      <c r="D188" s="123"/>
      <c r="E188" s="123"/>
      <c r="F188" s="123"/>
      <c r="G188" s="123"/>
    </row>
    <row r="189" spans="1:11" ht="12.75" x14ac:dyDescent="0.2">
      <c r="A189" s="18" t="s">
        <v>83</v>
      </c>
      <c r="B189" s="124"/>
      <c r="C189" s="124"/>
      <c r="D189" s="124"/>
      <c r="E189" s="124"/>
      <c r="F189" s="124"/>
      <c r="G189" s="124"/>
    </row>
    <row r="190" spans="1:11" ht="25.5" x14ac:dyDescent="0.2">
      <c r="A190" s="30" t="s">
        <v>84</v>
      </c>
      <c r="B190" s="124" t="s">
        <v>85</v>
      </c>
      <c r="C190" s="124"/>
      <c r="D190" s="124"/>
      <c r="E190" s="124"/>
      <c r="F190" s="124"/>
      <c r="G190" s="124"/>
    </row>
    <row r="191" spans="1:11" ht="29.25" customHeight="1" x14ac:dyDescent="0.2">
      <c r="A191" s="30" t="s">
        <v>86</v>
      </c>
      <c r="B191" s="125" t="s">
        <v>92</v>
      </c>
      <c r="C191" s="126"/>
      <c r="D191" s="126"/>
      <c r="E191" s="126"/>
      <c r="F191" s="126"/>
      <c r="G191" s="126"/>
    </row>
    <row r="192" spans="1:11" ht="12.75" x14ac:dyDescent="0.2">
      <c r="A192" s="19" t="s">
        <v>88</v>
      </c>
      <c r="B192" s="124"/>
      <c r="C192" s="124"/>
      <c r="D192" s="124"/>
      <c r="E192" s="124"/>
      <c r="F192" s="124"/>
      <c r="G192" s="124"/>
    </row>
    <row r="193" spans="1:9" ht="12" customHeight="1" x14ac:dyDescent="0.2">
      <c r="A193" s="12"/>
    </row>
    <row r="194" spans="1:9" ht="12" customHeight="1" x14ac:dyDescent="0.25">
      <c r="A194" s="16" t="s">
        <v>70</v>
      </c>
      <c r="B194" s="6">
        <v>2141</v>
      </c>
      <c r="C194" s="7"/>
      <c r="D194" s="7"/>
      <c r="E194" s="7"/>
      <c r="F194" s="29"/>
      <c r="G194" s="29"/>
    </row>
    <row r="195" spans="1:9" ht="12" customHeight="1" x14ac:dyDescent="0.2">
      <c r="A195" s="17" t="s">
        <v>71</v>
      </c>
      <c r="B195" s="2" t="s">
        <v>101</v>
      </c>
      <c r="C195" s="127" t="s">
        <v>73</v>
      </c>
      <c r="D195" s="128"/>
      <c r="F195" s="127" t="s">
        <v>74</v>
      </c>
      <c r="G195" s="128"/>
    </row>
    <row r="196" spans="1:9" ht="12" customHeight="1" x14ac:dyDescent="0.2">
      <c r="A196" s="17"/>
      <c r="C196" s="8" t="s">
        <v>75</v>
      </c>
      <c r="D196" s="8" t="s">
        <v>76</v>
      </c>
      <c r="F196" s="8" t="s">
        <v>77</v>
      </c>
      <c r="G196" s="8" t="s">
        <v>78</v>
      </c>
    </row>
    <row r="197" spans="1:9" ht="12" customHeight="1" x14ac:dyDescent="0.2">
      <c r="A197" s="17"/>
      <c r="B197" s="14" t="s">
        <v>30</v>
      </c>
      <c r="C197" s="20">
        <v>59.198999999999998</v>
      </c>
      <c r="D197" s="21">
        <f>C197*C$4</f>
        <v>2190.3629999999998</v>
      </c>
      <c r="E197" s="9"/>
      <c r="F197" s="22">
        <v>1.32</v>
      </c>
      <c r="G197" s="26">
        <f>F197*C$4</f>
        <v>48.84</v>
      </c>
    </row>
    <row r="198" spans="1:9" ht="12" customHeight="1" x14ac:dyDescent="0.2">
      <c r="A198" s="17"/>
      <c r="B198" s="14" t="s">
        <v>31</v>
      </c>
      <c r="C198" s="20">
        <v>36.572000000000003</v>
      </c>
      <c r="D198" s="21">
        <f>C198*C$5</f>
        <v>1426.308</v>
      </c>
      <c r="E198" s="9"/>
      <c r="F198" s="22">
        <v>0.83</v>
      </c>
      <c r="G198" s="26">
        <f>F198*C$5</f>
        <v>32.369999999999997</v>
      </c>
    </row>
    <row r="199" spans="1:9" ht="12" customHeight="1" x14ac:dyDescent="0.2">
      <c r="A199" s="17"/>
      <c r="B199" s="14" t="s">
        <v>32</v>
      </c>
      <c r="C199" s="20">
        <v>59.198999999999998</v>
      </c>
      <c r="D199" s="21">
        <f>C199*C$6</f>
        <v>2367.96</v>
      </c>
      <c r="E199" s="9"/>
      <c r="F199" s="22">
        <v>1.32</v>
      </c>
      <c r="G199" s="26">
        <f>F199*C$6</f>
        <v>52.800000000000004</v>
      </c>
    </row>
    <row r="200" spans="1:9" ht="12" customHeight="1" x14ac:dyDescent="0.2">
      <c r="A200" s="17"/>
      <c r="B200" s="14" t="s">
        <v>79</v>
      </c>
      <c r="C200" s="20">
        <v>36.572000000000003</v>
      </c>
      <c r="D200" s="21">
        <f>C200*C$7</f>
        <v>1389.7360000000001</v>
      </c>
      <c r="E200" s="9"/>
      <c r="F200" s="22">
        <v>0.83</v>
      </c>
      <c r="G200" s="26">
        <f>F200*C$7</f>
        <v>31.54</v>
      </c>
    </row>
    <row r="201" spans="1:9" ht="12" customHeight="1" x14ac:dyDescent="0.2">
      <c r="A201" s="17"/>
      <c r="B201" s="14" t="s">
        <v>34</v>
      </c>
      <c r="C201" s="20">
        <v>59.198999999999998</v>
      </c>
      <c r="D201" s="21">
        <f>C201*C$8</f>
        <v>2308.761</v>
      </c>
      <c r="E201" s="9"/>
      <c r="F201" s="22">
        <v>1.32</v>
      </c>
      <c r="G201" s="26">
        <f>F201*C$8</f>
        <v>51.480000000000004</v>
      </c>
    </row>
    <row r="202" spans="1:9" ht="12" customHeight="1" x14ac:dyDescent="0.2">
      <c r="A202" s="17"/>
      <c r="B202" s="15" t="s">
        <v>80</v>
      </c>
      <c r="C202" s="23"/>
      <c r="D202" s="24">
        <f>SUM(D197:D201)</f>
        <v>9683.1279999999988</v>
      </c>
      <c r="E202" s="9"/>
      <c r="F202" s="25"/>
      <c r="G202" s="27">
        <f>SUM(G197:G201)</f>
        <v>217.03000000000003</v>
      </c>
      <c r="I202" s="10"/>
    </row>
    <row r="203" spans="1:9" ht="17.25" customHeight="1" x14ac:dyDescent="0.2">
      <c r="A203" s="18" t="s">
        <v>81</v>
      </c>
      <c r="B203" s="122" t="s">
        <v>91</v>
      </c>
      <c r="C203" s="123"/>
      <c r="D203" s="123"/>
      <c r="E203" s="123"/>
      <c r="F203" s="123"/>
      <c r="G203" s="123"/>
    </row>
    <row r="204" spans="1:9" ht="17.25" customHeight="1" x14ac:dyDescent="0.2">
      <c r="A204" s="18" t="s">
        <v>83</v>
      </c>
      <c r="B204" s="124"/>
      <c r="C204" s="124"/>
      <c r="D204" s="124"/>
      <c r="E204" s="124"/>
      <c r="F204" s="124"/>
      <c r="G204" s="124"/>
    </row>
    <row r="205" spans="1:9" ht="29.45" customHeight="1" x14ac:dyDescent="0.2">
      <c r="A205" s="30" t="s">
        <v>84</v>
      </c>
      <c r="B205" s="124" t="s">
        <v>85</v>
      </c>
      <c r="C205" s="124"/>
      <c r="D205" s="124"/>
      <c r="E205" s="124"/>
      <c r="F205" s="124"/>
      <c r="G205" s="124"/>
    </row>
    <row r="206" spans="1:9" ht="33.75" customHeight="1" x14ac:dyDescent="0.2">
      <c r="A206" s="30" t="s">
        <v>86</v>
      </c>
      <c r="B206" s="125" t="s">
        <v>92</v>
      </c>
      <c r="C206" s="126"/>
      <c r="D206" s="126"/>
      <c r="E206" s="126"/>
      <c r="F206" s="126"/>
      <c r="G206" s="126"/>
    </row>
    <row r="207" spans="1:9" ht="12" customHeight="1" x14ac:dyDescent="0.2">
      <c r="A207" s="19" t="s">
        <v>88</v>
      </c>
      <c r="B207" s="124"/>
      <c r="C207" s="124"/>
      <c r="D207" s="124"/>
      <c r="E207" s="124"/>
      <c r="F207" s="124"/>
      <c r="G207" s="124"/>
    </row>
    <row r="208" spans="1:9" ht="12" customHeight="1" x14ac:dyDescent="0.2">
      <c r="A208" s="12"/>
    </row>
    <row r="209" spans="1:9" ht="12" customHeight="1" x14ac:dyDescent="0.25">
      <c r="A209" s="16" t="s">
        <v>70</v>
      </c>
      <c r="B209" s="6">
        <v>2142</v>
      </c>
      <c r="C209" s="7"/>
      <c r="D209" s="7"/>
      <c r="E209" s="7"/>
      <c r="F209" s="29"/>
      <c r="G209" s="29"/>
    </row>
    <row r="210" spans="1:9" ht="12" customHeight="1" x14ac:dyDescent="0.2">
      <c r="A210" s="17" t="s">
        <v>71</v>
      </c>
      <c r="B210" s="2" t="s">
        <v>102</v>
      </c>
      <c r="C210" s="127" t="s">
        <v>73</v>
      </c>
      <c r="D210" s="128"/>
      <c r="F210" s="127" t="s">
        <v>74</v>
      </c>
      <c r="G210" s="128"/>
    </row>
    <row r="211" spans="1:9" ht="12" customHeight="1" x14ac:dyDescent="0.2">
      <c r="A211" s="17"/>
      <c r="C211" s="8" t="s">
        <v>75</v>
      </c>
      <c r="D211" s="8" t="s">
        <v>76</v>
      </c>
      <c r="F211" s="8" t="s">
        <v>77</v>
      </c>
      <c r="G211" s="8" t="s">
        <v>78</v>
      </c>
    </row>
    <row r="212" spans="1:9" ht="12" customHeight="1" x14ac:dyDescent="0.2">
      <c r="A212" s="17"/>
      <c r="B212" s="14" t="s">
        <v>30</v>
      </c>
      <c r="C212" s="20">
        <v>56.673999999999999</v>
      </c>
      <c r="D212" s="21">
        <f>C212*C$4</f>
        <v>2096.9380000000001</v>
      </c>
      <c r="E212" s="9"/>
      <c r="F212" s="22">
        <v>1.2</v>
      </c>
      <c r="G212" s="26">
        <f>F212*C$4</f>
        <v>44.4</v>
      </c>
    </row>
    <row r="213" spans="1:9" ht="12" customHeight="1" x14ac:dyDescent="0.2">
      <c r="A213" s="17"/>
      <c r="B213" s="14" t="s">
        <v>31</v>
      </c>
      <c r="C213" s="20">
        <v>28.337</v>
      </c>
      <c r="D213" s="21">
        <f>C213*C$5</f>
        <v>1105.143</v>
      </c>
      <c r="E213" s="9"/>
      <c r="F213" s="22">
        <v>0.6</v>
      </c>
      <c r="G213" s="26">
        <f>F213*C$5</f>
        <v>23.4</v>
      </c>
    </row>
    <row r="214" spans="1:9" ht="12" customHeight="1" x14ac:dyDescent="0.2">
      <c r="A214" s="17"/>
      <c r="B214" s="14" t="s">
        <v>32</v>
      </c>
      <c r="C214" s="20">
        <v>56.673999999999999</v>
      </c>
      <c r="D214" s="21">
        <f>C214*C$6</f>
        <v>2266.96</v>
      </c>
      <c r="E214" s="9"/>
      <c r="F214" s="22">
        <v>1.2</v>
      </c>
      <c r="G214" s="26">
        <f>F214*C$6</f>
        <v>48</v>
      </c>
    </row>
    <row r="215" spans="1:9" ht="12" customHeight="1" x14ac:dyDescent="0.2">
      <c r="A215" s="17"/>
      <c r="B215" s="14" t="s">
        <v>79</v>
      </c>
      <c r="C215" s="20">
        <v>28.337</v>
      </c>
      <c r="D215" s="21">
        <f>C215*C$7</f>
        <v>1076.806</v>
      </c>
      <c r="E215" s="9"/>
      <c r="F215" s="22">
        <v>0.6</v>
      </c>
      <c r="G215" s="26">
        <f>F215*C$7</f>
        <v>22.8</v>
      </c>
    </row>
    <row r="216" spans="1:9" ht="12" customHeight="1" x14ac:dyDescent="0.2">
      <c r="A216" s="17"/>
      <c r="B216" s="14" t="s">
        <v>34</v>
      </c>
      <c r="C216" s="20">
        <v>56.673999999999999</v>
      </c>
      <c r="D216" s="21">
        <f>C216*C$8</f>
        <v>2210.2860000000001</v>
      </c>
      <c r="E216" s="9"/>
      <c r="F216" s="22">
        <v>1.2</v>
      </c>
      <c r="G216" s="26">
        <f>F216*C$8</f>
        <v>46.8</v>
      </c>
    </row>
    <row r="217" spans="1:9" ht="12" customHeight="1" x14ac:dyDescent="0.2">
      <c r="A217" s="17"/>
      <c r="B217" s="15" t="s">
        <v>80</v>
      </c>
      <c r="C217" s="23"/>
      <c r="D217" s="24">
        <f>SUM(D212:D216)</f>
        <v>8756.1329999999998</v>
      </c>
      <c r="E217" s="9"/>
      <c r="F217" s="25"/>
      <c r="G217" s="27">
        <f>SUM(G212:G216)</f>
        <v>185.39999999999998</v>
      </c>
      <c r="I217" s="10"/>
    </row>
    <row r="218" spans="1:9" ht="12.75" x14ac:dyDescent="0.2">
      <c r="A218" s="18" t="s">
        <v>81</v>
      </c>
      <c r="B218" s="122" t="s">
        <v>91</v>
      </c>
      <c r="C218" s="123"/>
      <c r="D218" s="123"/>
      <c r="E218" s="123"/>
      <c r="F218" s="123"/>
      <c r="G218" s="123"/>
    </row>
    <row r="219" spans="1:9" ht="12.75" x14ac:dyDescent="0.2">
      <c r="A219" s="18" t="s">
        <v>83</v>
      </c>
      <c r="B219" s="124"/>
      <c r="C219" s="124"/>
      <c r="D219" s="124"/>
      <c r="E219" s="124"/>
      <c r="F219" s="124"/>
      <c r="G219" s="124"/>
    </row>
    <row r="220" spans="1:9" ht="25.5" x14ac:dyDescent="0.2">
      <c r="A220" s="30" t="s">
        <v>84</v>
      </c>
      <c r="B220" s="124" t="s">
        <v>85</v>
      </c>
      <c r="C220" s="124"/>
      <c r="D220" s="124"/>
      <c r="E220" s="124"/>
      <c r="F220" s="124"/>
      <c r="G220" s="124"/>
    </row>
    <row r="221" spans="1:9" ht="25.5" x14ac:dyDescent="0.2">
      <c r="A221" s="30" t="s">
        <v>86</v>
      </c>
      <c r="B221" s="125" t="s">
        <v>92</v>
      </c>
      <c r="C221" s="126"/>
      <c r="D221" s="126"/>
      <c r="E221" s="126"/>
      <c r="F221" s="126"/>
      <c r="G221" s="126"/>
    </row>
    <row r="222" spans="1:9" ht="12.75" x14ac:dyDescent="0.2">
      <c r="A222" s="19" t="s">
        <v>88</v>
      </c>
      <c r="B222" s="124"/>
      <c r="C222" s="124"/>
      <c r="D222" s="124"/>
      <c r="E222" s="124"/>
      <c r="F222" s="124"/>
      <c r="G222" s="124"/>
    </row>
    <row r="223" spans="1:9" ht="12" customHeight="1" x14ac:dyDescent="0.2">
      <c r="A223" s="12"/>
    </row>
    <row r="224" spans="1:9" ht="12" customHeight="1" x14ac:dyDescent="0.25">
      <c r="A224" s="16" t="s">
        <v>70</v>
      </c>
      <c r="B224" s="6">
        <v>2143</v>
      </c>
      <c r="C224" s="7"/>
      <c r="D224" s="7"/>
      <c r="E224" s="7"/>
      <c r="F224" s="29"/>
      <c r="G224" s="29"/>
    </row>
    <row r="225" spans="1:9" ht="12" customHeight="1" x14ac:dyDescent="0.2">
      <c r="A225" s="17" t="s">
        <v>71</v>
      </c>
      <c r="B225" s="2" t="s">
        <v>103</v>
      </c>
      <c r="C225" s="127" t="s">
        <v>73</v>
      </c>
      <c r="D225" s="128"/>
      <c r="F225" s="127" t="s">
        <v>74</v>
      </c>
      <c r="G225" s="128"/>
    </row>
    <row r="226" spans="1:9" ht="12" customHeight="1" x14ac:dyDescent="0.2">
      <c r="A226" s="17"/>
      <c r="C226" s="8" t="s">
        <v>75</v>
      </c>
      <c r="D226" s="8" t="s">
        <v>76</v>
      </c>
      <c r="F226" s="8" t="s">
        <v>77</v>
      </c>
      <c r="G226" s="8" t="s">
        <v>78</v>
      </c>
    </row>
    <row r="227" spans="1:9" ht="12" customHeight="1" x14ac:dyDescent="0.2">
      <c r="A227" s="17"/>
      <c r="B227" s="14" t="s">
        <v>30</v>
      </c>
      <c r="C227" s="20">
        <v>46.067</v>
      </c>
      <c r="D227" s="21">
        <f>C227*C$4</f>
        <v>1704.479</v>
      </c>
      <c r="E227" s="9"/>
      <c r="F227" s="22">
        <v>1.02</v>
      </c>
      <c r="G227" s="26">
        <f>F227*C$4</f>
        <v>37.74</v>
      </c>
    </row>
    <row r="228" spans="1:9" ht="12" customHeight="1" x14ac:dyDescent="0.2">
      <c r="A228" s="17"/>
      <c r="B228" s="14" t="s">
        <v>31</v>
      </c>
      <c r="C228" s="20">
        <v>46.067</v>
      </c>
      <c r="D228" s="21">
        <f>C228*C$5</f>
        <v>1796.6130000000001</v>
      </c>
      <c r="E228" s="9"/>
      <c r="F228" s="22">
        <v>1.02</v>
      </c>
      <c r="G228" s="26">
        <f>F228*C$5</f>
        <v>39.78</v>
      </c>
    </row>
    <row r="229" spans="1:9" ht="12" customHeight="1" x14ac:dyDescent="0.2">
      <c r="A229" s="17"/>
      <c r="B229" s="14" t="s">
        <v>32</v>
      </c>
      <c r="C229" s="20">
        <v>46.067</v>
      </c>
      <c r="D229" s="21">
        <f>C229*C$6</f>
        <v>1842.68</v>
      </c>
      <c r="E229" s="9"/>
      <c r="F229" s="22">
        <v>1.02</v>
      </c>
      <c r="G229" s="26">
        <f>F229*C$6</f>
        <v>40.799999999999997</v>
      </c>
    </row>
    <row r="230" spans="1:9" ht="12" customHeight="1" x14ac:dyDescent="0.2">
      <c r="A230" s="17"/>
      <c r="B230" s="14" t="s">
        <v>79</v>
      </c>
      <c r="C230" s="20">
        <v>46.067</v>
      </c>
      <c r="D230" s="21">
        <f>C230*C$7</f>
        <v>1750.546</v>
      </c>
      <c r="E230" s="9"/>
      <c r="F230" s="22">
        <v>1.02</v>
      </c>
      <c r="G230" s="26">
        <f>F230*C$7</f>
        <v>38.76</v>
      </c>
    </row>
    <row r="231" spans="1:9" ht="12" customHeight="1" x14ac:dyDescent="0.2">
      <c r="A231" s="17"/>
      <c r="B231" s="14" t="s">
        <v>34</v>
      </c>
      <c r="C231" s="20">
        <v>46.067</v>
      </c>
      <c r="D231" s="21">
        <f>C231*C$8</f>
        <v>1796.6130000000001</v>
      </c>
      <c r="E231" s="9"/>
      <c r="F231" s="22">
        <v>1.02</v>
      </c>
      <c r="G231" s="26">
        <f>F231*C$8</f>
        <v>39.78</v>
      </c>
    </row>
    <row r="232" spans="1:9" ht="12" customHeight="1" x14ac:dyDescent="0.2">
      <c r="A232" s="17"/>
      <c r="B232" s="15" t="s">
        <v>80</v>
      </c>
      <c r="C232" s="23"/>
      <c r="D232" s="24">
        <f>SUM(D227:D231)</f>
        <v>8890.9310000000005</v>
      </c>
      <c r="E232" s="9"/>
      <c r="F232" s="25"/>
      <c r="G232" s="27">
        <f>SUM(G227:G231)</f>
        <v>196.86</v>
      </c>
      <c r="I232" s="10"/>
    </row>
    <row r="233" spans="1:9" ht="12.75" x14ac:dyDescent="0.2">
      <c r="A233" s="18" t="s">
        <v>81</v>
      </c>
      <c r="B233" s="122" t="s">
        <v>91</v>
      </c>
      <c r="C233" s="123"/>
      <c r="D233" s="123"/>
      <c r="E233" s="123"/>
      <c r="F233" s="123"/>
      <c r="G233" s="123"/>
    </row>
    <row r="234" spans="1:9" ht="12.75" x14ac:dyDescent="0.2">
      <c r="A234" s="18" t="s">
        <v>83</v>
      </c>
      <c r="B234" s="124"/>
      <c r="C234" s="124"/>
      <c r="D234" s="124"/>
      <c r="E234" s="124"/>
      <c r="F234" s="124"/>
      <c r="G234" s="124"/>
    </row>
    <row r="235" spans="1:9" ht="25.5" x14ac:dyDescent="0.2">
      <c r="A235" s="30" t="s">
        <v>84</v>
      </c>
      <c r="B235" s="124" t="s">
        <v>85</v>
      </c>
      <c r="C235" s="124"/>
      <c r="D235" s="124"/>
      <c r="E235" s="124"/>
      <c r="F235" s="124"/>
      <c r="G235" s="124"/>
    </row>
    <row r="236" spans="1:9" ht="25.5" x14ac:dyDescent="0.2">
      <c r="A236" s="30" t="s">
        <v>86</v>
      </c>
      <c r="B236" s="125" t="s">
        <v>92</v>
      </c>
      <c r="C236" s="126"/>
      <c r="D236" s="126"/>
      <c r="E236" s="126"/>
      <c r="F236" s="126"/>
      <c r="G236" s="126"/>
    </row>
    <row r="237" spans="1:9" ht="12.75" x14ac:dyDescent="0.2">
      <c r="A237" s="19" t="s">
        <v>88</v>
      </c>
      <c r="B237" s="124"/>
      <c r="C237" s="124"/>
      <c r="D237" s="124"/>
      <c r="E237" s="124"/>
      <c r="F237" s="124"/>
      <c r="G237" s="124"/>
    </row>
    <row r="238" spans="1:9" ht="12" customHeight="1" x14ac:dyDescent="0.2">
      <c r="A238" s="12"/>
    </row>
    <row r="239" spans="1:9" ht="12" customHeight="1" x14ac:dyDescent="0.25">
      <c r="A239" s="16" t="s">
        <v>70</v>
      </c>
      <c r="B239" s="6">
        <v>2144</v>
      </c>
      <c r="C239" s="7"/>
      <c r="D239" s="7"/>
      <c r="E239" s="7"/>
      <c r="F239" s="29"/>
      <c r="G239" s="29"/>
    </row>
    <row r="240" spans="1:9" ht="12" customHeight="1" x14ac:dyDescent="0.2">
      <c r="A240" s="17" t="s">
        <v>71</v>
      </c>
      <c r="B240" s="2" t="s">
        <v>104</v>
      </c>
      <c r="C240" s="127" t="s">
        <v>73</v>
      </c>
      <c r="D240" s="128"/>
      <c r="F240" s="127" t="s">
        <v>74</v>
      </c>
      <c r="G240" s="128"/>
    </row>
    <row r="241" spans="1:9" ht="12" customHeight="1" x14ac:dyDescent="0.2">
      <c r="A241" s="17"/>
      <c r="C241" s="8" t="s">
        <v>75</v>
      </c>
      <c r="D241" s="8" t="s">
        <v>76</v>
      </c>
      <c r="F241" s="8" t="s">
        <v>77</v>
      </c>
      <c r="G241" s="8" t="s">
        <v>78</v>
      </c>
    </row>
    <row r="242" spans="1:9" ht="12" customHeight="1" x14ac:dyDescent="0.2">
      <c r="A242" s="17"/>
      <c r="B242" s="14" t="s">
        <v>30</v>
      </c>
      <c r="C242" s="20">
        <v>14.922000000000001</v>
      </c>
      <c r="D242" s="21">
        <f>C242*C$4</f>
        <v>552.11400000000003</v>
      </c>
      <c r="E242" s="9"/>
      <c r="F242" s="22">
        <v>0.23</v>
      </c>
      <c r="G242" s="26">
        <f>F242*C$4</f>
        <v>8.51</v>
      </c>
    </row>
    <row r="243" spans="1:9" ht="12" customHeight="1" x14ac:dyDescent="0.2">
      <c r="A243" s="17"/>
      <c r="B243" s="14" t="s">
        <v>31</v>
      </c>
      <c r="C243" s="20">
        <v>14.922000000000001</v>
      </c>
      <c r="D243" s="21">
        <f>C243*C$5</f>
        <v>581.95799999999997</v>
      </c>
      <c r="E243" s="9"/>
      <c r="F243" s="22">
        <v>0.23</v>
      </c>
      <c r="G243" s="26">
        <f>F243*C$5</f>
        <v>8.9700000000000006</v>
      </c>
    </row>
    <row r="244" spans="1:9" ht="12" customHeight="1" x14ac:dyDescent="0.2">
      <c r="A244" s="17"/>
      <c r="B244" s="14" t="s">
        <v>32</v>
      </c>
      <c r="C244" s="20">
        <v>14.922000000000001</v>
      </c>
      <c r="D244" s="21">
        <f>C244*C$6</f>
        <v>596.88</v>
      </c>
      <c r="E244" s="9"/>
      <c r="F244" s="22">
        <v>0.23</v>
      </c>
      <c r="G244" s="26">
        <f>F244*C$6</f>
        <v>9.2000000000000011</v>
      </c>
    </row>
    <row r="245" spans="1:9" ht="12" customHeight="1" x14ac:dyDescent="0.2">
      <c r="A245" s="17"/>
      <c r="B245" s="14" t="s">
        <v>79</v>
      </c>
      <c r="C245" s="20">
        <v>14.922000000000001</v>
      </c>
      <c r="D245" s="21">
        <f>C245*C$7</f>
        <v>567.03600000000006</v>
      </c>
      <c r="E245" s="9"/>
      <c r="F245" s="22">
        <v>0.23</v>
      </c>
      <c r="G245" s="26">
        <f>F245*C$7</f>
        <v>8.74</v>
      </c>
    </row>
    <row r="246" spans="1:9" ht="12" customHeight="1" x14ac:dyDescent="0.2">
      <c r="A246" s="17"/>
      <c r="B246" s="14" t="s">
        <v>34</v>
      </c>
      <c r="C246" s="20">
        <v>14.922000000000001</v>
      </c>
      <c r="D246" s="21">
        <f>C246*C$8</f>
        <v>581.95799999999997</v>
      </c>
      <c r="E246" s="9"/>
      <c r="F246" s="22">
        <v>0.23</v>
      </c>
      <c r="G246" s="26">
        <f>F246*C$8</f>
        <v>8.9700000000000006</v>
      </c>
    </row>
    <row r="247" spans="1:9" ht="12" customHeight="1" x14ac:dyDescent="0.2">
      <c r="A247" s="17"/>
      <c r="B247" s="15" t="s">
        <v>80</v>
      </c>
      <c r="C247" s="23"/>
      <c r="D247" s="24">
        <f>SUM(D242:D246)</f>
        <v>2879.9460000000004</v>
      </c>
      <c r="E247" s="9"/>
      <c r="F247" s="25"/>
      <c r="G247" s="27">
        <f>SUM(G242:G246)</f>
        <v>44.39</v>
      </c>
      <c r="I247" s="10"/>
    </row>
    <row r="248" spans="1:9" ht="12.75" x14ac:dyDescent="0.2">
      <c r="A248" s="18" t="s">
        <v>81</v>
      </c>
      <c r="B248" s="122" t="s">
        <v>91</v>
      </c>
      <c r="C248" s="123"/>
      <c r="D248" s="123"/>
      <c r="E248" s="123"/>
      <c r="F248" s="123"/>
      <c r="G248" s="123"/>
    </row>
    <row r="249" spans="1:9" ht="12.75" x14ac:dyDescent="0.2">
      <c r="A249" s="18" t="s">
        <v>83</v>
      </c>
      <c r="B249" s="124"/>
      <c r="C249" s="124"/>
      <c r="D249" s="124"/>
      <c r="E249" s="124"/>
      <c r="F249" s="124"/>
      <c r="G249" s="124"/>
    </row>
    <row r="250" spans="1:9" ht="25.5" x14ac:dyDescent="0.2">
      <c r="A250" s="30" t="s">
        <v>84</v>
      </c>
      <c r="B250" s="124" t="s">
        <v>85</v>
      </c>
      <c r="C250" s="124"/>
      <c r="D250" s="124"/>
      <c r="E250" s="124"/>
      <c r="F250" s="124"/>
      <c r="G250" s="124"/>
    </row>
    <row r="251" spans="1:9" ht="25.5" x14ac:dyDescent="0.2">
      <c r="A251" s="30" t="s">
        <v>86</v>
      </c>
      <c r="B251" s="125" t="s">
        <v>92</v>
      </c>
      <c r="C251" s="126"/>
      <c r="D251" s="126"/>
      <c r="E251" s="126"/>
      <c r="F251" s="126"/>
      <c r="G251" s="126"/>
    </row>
    <row r="252" spans="1:9" ht="12.75" x14ac:dyDescent="0.2">
      <c r="A252" s="19" t="s">
        <v>88</v>
      </c>
      <c r="B252" s="124"/>
      <c r="C252" s="124"/>
      <c r="D252" s="124"/>
      <c r="E252" s="124"/>
      <c r="F252" s="124"/>
      <c r="G252" s="124"/>
    </row>
    <row r="253" spans="1:9" ht="12" customHeight="1" x14ac:dyDescent="0.2">
      <c r="A253" s="12"/>
    </row>
    <row r="254" spans="1:9" ht="12" customHeight="1" x14ac:dyDescent="0.25">
      <c r="A254" s="16" t="s">
        <v>70</v>
      </c>
      <c r="B254" s="6">
        <v>2145</v>
      </c>
      <c r="C254" s="7"/>
      <c r="D254" s="7"/>
      <c r="E254" s="7"/>
      <c r="F254" s="29"/>
      <c r="G254" s="29"/>
    </row>
    <row r="255" spans="1:9" ht="12" customHeight="1" x14ac:dyDescent="0.2">
      <c r="A255" s="17" t="s">
        <v>71</v>
      </c>
      <c r="B255" s="2" t="s">
        <v>105</v>
      </c>
      <c r="C255" s="127" t="s">
        <v>73</v>
      </c>
      <c r="D255" s="128"/>
      <c r="F255" s="127" t="s">
        <v>74</v>
      </c>
      <c r="G255" s="128"/>
    </row>
    <row r="256" spans="1:9" ht="12" customHeight="1" x14ac:dyDescent="0.2">
      <c r="A256" s="17"/>
      <c r="C256" s="8" t="s">
        <v>75</v>
      </c>
      <c r="D256" s="8" t="s">
        <v>76</v>
      </c>
      <c r="F256" s="8" t="s">
        <v>77</v>
      </c>
      <c r="G256" s="8" t="s">
        <v>78</v>
      </c>
    </row>
    <row r="257" spans="1:9" ht="12" customHeight="1" x14ac:dyDescent="0.2">
      <c r="A257" s="17"/>
      <c r="B257" s="14" t="s">
        <v>30</v>
      </c>
      <c r="C257" s="20">
        <v>37.070999999999998</v>
      </c>
      <c r="D257" s="21">
        <f>C257*C$4</f>
        <v>1371.627</v>
      </c>
      <c r="E257" s="9"/>
      <c r="F257" s="22">
        <v>0.85</v>
      </c>
      <c r="G257" s="26">
        <f>F257*C$4</f>
        <v>31.45</v>
      </c>
    </row>
    <row r="258" spans="1:9" ht="12" customHeight="1" x14ac:dyDescent="0.2">
      <c r="A258" s="17"/>
      <c r="B258" s="14" t="s">
        <v>31</v>
      </c>
      <c r="C258" s="20">
        <v>37.070999999999998</v>
      </c>
      <c r="D258" s="21">
        <f>C258*C$5</f>
        <v>1445.769</v>
      </c>
      <c r="E258" s="9"/>
      <c r="F258" s="22">
        <v>0.85</v>
      </c>
      <c r="G258" s="26">
        <f>F258*C$5</f>
        <v>33.15</v>
      </c>
    </row>
    <row r="259" spans="1:9" ht="12" customHeight="1" x14ac:dyDescent="0.2">
      <c r="A259" s="17"/>
      <c r="B259" s="14" t="s">
        <v>32</v>
      </c>
      <c r="C259" s="20">
        <v>37.070999999999998</v>
      </c>
      <c r="D259" s="21">
        <f>C259*C$6</f>
        <v>1482.84</v>
      </c>
      <c r="E259" s="9"/>
      <c r="F259" s="22">
        <v>0.85</v>
      </c>
      <c r="G259" s="26">
        <f>F259*C$6</f>
        <v>34</v>
      </c>
    </row>
    <row r="260" spans="1:9" ht="12" customHeight="1" x14ac:dyDescent="0.2">
      <c r="A260" s="17"/>
      <c r="B260" s="14" t="s">
        <v>79</v>
      </c>
      <c r="C260" s="20">
        <v>37.070999999999998</v>
      </c>
      <c r="D260" s="21">
        <f>C260*C$7</f>
        <v>1408.6979999999999</v>
      </c>
      <c r="E260" s="9"/>
      <c r="F260" s="22">
        <v>0.85</v>
      </c>
      <c r="G260" s="26">
        <f>F260*C$7</f>
        <v>32.299999999999997</v>
      </c>
    </row>
    <row r="261" spans="1:9" ht="12" customHeight="1" x14ac:dyDescent="0.2">
      <c r="A261" s="17"/>
      <c r="B261" s="14" t="s">
        <v>34</v>
      </c>
      <c r="C261" s="20">
        <v>37.070999999999998</v>
      </c>
      <c r="D261" s="21">
        <f>C261*C$8</f>
        <v>1445.769</v>
      </c>
      <c r="E261" s="9"/>
      <c r="F261" s="22">
        <v>0.85</v>
      </c>
      <c r="G261" s="26">
        <f>F261*C$8</f>
        <v>33.15</v>
      </c>
    </row>
    <row r="262" spans="1:9" ht="12" customHeight="1" x14ac:dyDescent="0.2">
      <c r="A262" s="17"/>
      <c r="B262" s="15" t="s">
        <v>80</v>
      </c>
      <c r="C262" s="23"/>
      <c r="D262" s="24">
        <f>SUM(D257:D261)</f>
        <v>7154.7029999999995</v>
      </c>
      <c r="E262" s="9"/>
      <c r="F262" s="25"/>
      <c r="G262" s="27">
        <f>SUM(G257:G261)</f>
        <v>164.04999999999998</v>
      </c>
      <c r="I262" s="10"/>
    </row>
    <row r="263" spans="1:9" ht="12.75" x14ac:dyDescent="0.2">
      <c r="A263" s="18" t="s">
        <v>81</v>
      </c>
      <c r="B263" s="122" t="s">
        <v>91</v>
      </c>
      <c r="C263" s="123"/>
      <c r="D263" s="123"/>
      <c r="E263" s="123"/>
      <c r="F263" s="123"/>
      <c r="G263" s="123"/>
    </row>
    <row r="264" spans="1:9" ht="12.75" x14ac:dyDescent="0.2">
      <c r="A264" s="18" t="s">
        <v>83</v>
      </c>
      <c r="B264" s="124"/>
      <c r="C264" s="124"/>
      <c r="D264" s="124"/>
      <c r="E264" s="124"/>
      <c r="F264" s="124"/>
      <c r="G264" s="124"/>
    </row>
    <row r="265" spans="1:9" ht="25.5" x14ac:dyDescent="0.2">
      <c r="A265" s="30" t="s">
        <v>84</v>
      </c>
      <c r="B265" s="124" t="s">
        <v>85</v>
      </c>
      <c r="C265" s="124"/>
      <c r="D265" s="124"/>
      <c r="E265" s="124"/>
      <c r="F265" s="124"/>
      <c r="G265" s="124"/>
    </row>
    <row r="266" spans="1:9" ht="25.5" x14ac:dyDescent="0.2">
      <c r="A266" s="30" t="s">
        <v>86</v>
      </c>
      <c r="B266" s="125" t="s">
        <v>92</v>
      </c>
      <c r="C266" s="126"/>
      <c r="D266" s="126"/>
      <c r="E266" s="126"/>
      <c r="F266" s="126"/>
      <c r="G266" s="126"/>
    </row>
    <row r="267" spans="1:9" ht="12.75" x14ac:dyDescent="0.2">
      <c r="A267" s="19" t="s">
        <v>88</v>
      </c>
      <c r="B267" s="124"/>
      <c r="C267" s="124"/>
      <c r="D267" s="124"/>
      <c r="E267" s="124"/>
      <c r="F267" s="124"/>
      <c r="G267" s="124"/>
    </row>
    <row r="268" spans="1:9" ht="12" customHeight="1" x14ac:dyDescent="0.2">
      <c r="A268" s="12"/>
    </row>
    <row r="269" spans="1:9" ht="12" customHeight="1" x14ac:dyDescent="0.25">
      <c r="A269" s="16" t="s">
        <v>70</v>
      </c>
      <c r="B269" s="6">
        <v>2146</v>
      </c>
      <c r="C269" s="7"/>
      <c r="D269" s="7"/>
      <c r="E269" s="7"/>
      <c r="F269" s="29"/>
      <c r="G269" s="29"/>
    </row>
    <row r="270" spans="1:9" ht="12" customHeight="1" x14ac:dyDescent="0.2">
      <c r="A270" s="17" t="s">
        <v>71</v>
      </c>
      <c r="B270" s="2" t="s">
        <v>106</v>
      </c>
      <c r="C270" s="127" t="s">
        <v>73</v>
      </c>
      <c r="D270" s="128"/>
      <c r="F270" s="127" t="s">
        <v>74</v>
      </c>
      <c r="G270" s="128"/>
    </row>
    <row r="271" spans="1:9" ht="12" customHeight="1" x14ac:dyDescent="0.2">
      <c r="A271" s="17"/>
      <c r="C271" s="8" t="s">
        <v>75</v>
      </c>
      <c r="D271" s="8" t="s">
        <v>76</v>
      </c>
      <c r="F271" s="8" t="s">
        <v>77</v>
      </c>
      <c r="G271" s="8" t="s">
        <v>78</v>
      </c>
    </row>
    <row r="272" spans="1:9" ht="12" customHeight="1" x14ac:dyDescent="0.2">
      <c r="A272" s="17"/>
      <c r="B272" s="14" t="s">
        <v>30</v>
      </c>
      <c r="C272" s="20">
        <v>95.71</v>
      </c>
      <c r="D272" s="21">
        <f>C272*C$4</f>
        <v>3541.27</v>
      </c>
      <c r="E272" s="9"/>
      <c r="F272" s="22">
        <v>2.25</v>
      </c>
      <c r="G272" s="26">
        <f>F272*C$4</f>
        <v>83.25</v>
      </c>
    </row>
    <row r="273" spans="1:9" ht="12" customHeight="1" x14ac:dyDescent="0.2">
      <c r="A273" s="17"/>
      <c r="B273" s="14" t="s">
        <v>31</v>
      </c>
      <c r="C273" s="20">
        <v>68.165000000000006</v>
      </c>
      <c r="D273" s="21">
        <f>C273*C$5</f>
        <v>2658.4350000000004</v>
      </c>
      <c r="E273" s="9"/>
      <c r="F273" s="22">
        <v>1.62</v>
      </c>
      <c r="G273" s="26">
        <f>F273*C$5</f>
        <v>63.180000000000007</v>
      </c>
    </row>
    <row r="274" spans="1:9" ht="12" customHeight="1" x14ac:dyDescent="0.2">
      <c r="A274" s="17"/>
      <c r="B274" s="14" t="s">
        <v>32</v>
      </c>
      <c r="C274" s="20">
        <v>95.71</v>
      </c>
      <c r="D274" s="21">
        <f>C274*C$6</f>
        <v>3828.3999999999996</v>
      </c>
      <c r="E274" s="9"/>
      <c r="F274" s="22">
        <v>2.25</v>
      </c>
      <c r="G274" s="26">
        <f>F274*C$6</f>
        <v>90</v>
      </c>
    </row>
    <row r="275" spans="1:9" ht="12" customHeight="1" x14ac:dyDescent="0.2">
      <c r="A275" s="17"/>
      <c r="B275" s="14" t="s">
        <v>79</v>
      </c>
      <c r="C275" s="20">
        <v>68.165000000000006</v>
      </c>
      <c r="D275" s="21">
        <f>C275*C$7</f>
        <v>2590.2700000000004</v>
      </c>
      <c r="E275" s="9"/>
      <c r="F275" s="22">
        <v>1.62</v>
      </c>
      <c r="G275" s="26">
        <f>F275*C$7</f>
        <v>61.56</v>
      </c>
    </row>
    <row r="276" spans="1:9" ht="12" customHeight="1" x14ac:dyDescent="0.2">
      <c r="A276" s="17"/>
      <c r="B276" s="14" t="s">
        <v>34</v>
      </c>
      <c r="C276" s="20">
        <v>95.71</v>
      </c>
      <c r="D276" s="21">
        <f>C276*C$8</f>
        <v>3732.6899999999996</v>
      </c>
      <c r="E276" s="9"/>
      <c r="F276" s="22">
        <v>2.25</v>
      </c>
      <c r="G276" s="26">
        <f>F276*C$8</f>
        <v>87.75</v>
      </c>
    </row>
    <row r="277" spans="1:9" ht="12" customHeight="1" x14ac:dyDescent="0.2">
      <c r="A277" s="17"/>
      <c r="B277" s="15" t="s">
        <v>80</v>
      </c>
      <c r="C277" s="23"/>
      <c r="D277" s="24">
        <f>SUM(D272:D276)</f>
        <v>16351.064999999999</v>
      </c>
      <c r="E277" s="9"/>
      <c r="F277" s="25"/>
      <c r="G277" s="27">
        <f>SUM(G272:G276)</f>
        <v>385.74</v>
      </c>
      <c r="I277" s="10"/>
    </row>
    <row r="278" spans="1:9" ht="12.75" x14ac:dyDescent="0.2">
      <c r="A278" s="18" t="s">
        <v>81</v>
      </c>
      <c r="B278" s="122" t="s">
        <v>91</v>
      </c>
      <c r="C278" s="123"/>
      <c r="D278" s="123"/>
      <c r="E278" s="123"/>
      <c r="F278" s="123"/>
      <c r="G278" s="123"/>
    </row>
    <row r="279" spans="1:9" ht="12.75" x14ac:dyDescent="0.2">
      <c r="A279" s="18" t="s">
        <v>83</v>
      </c>
      <c r="B279" s="124"/>
      <c r="C279" s="124"/>
      <c r="D279" s="124"/>
      <c r="E279" s="124"/>
      <c r="F279" s="124"/>
      <c r="G279" s="124"/>
    </row>
    <row r="280" spans="1:9" ht="25.5" x14ac:dyDescent="0.2">
      <c r="A280" s="30" t="s">
        <v>84</v>
      </c>
      <c r="B280" s="124" t="s">
        <v>85</v>
      </c>
      <c r="C280" s="124"/>
      <c r="D280" s="124"/>
      <c r="E280" s="124"/>
      <c r="F280" s="124"/>
      <c r="G280" s="124"/>
    </row>
    <row r="281" spans="1:9" ht="25.5" x14ac:dyDescent="0.2">
      <c r="A281" s="30" t="s">
        <v>86</v>
      </c>
      <c r="B281" s="125" t="s">
        <v>92</v>
      </c>
      <c r="C281" s="126"/>
      <c r="D281" s="126"/>
      <c r="E281" s="126"/>
      <c r="F281" s="126"/>
      <c r="G281" s="126"/>
    </row>
    <row r="282" spans="1:9" ht="12.75" x14ac:dyDescent="0.2">
      <c r="A282" s="19" t="s">
        <v>88</v>
      </c>
      <c r="B282" s="124"/>
      <c r="C282" s="124"/>
      <c r="D282" s="124"/>
      <c r="E282" s="124"/>
      <c r="F282" s="124"/>
      <c r="G282" s="124"/>
    </row>
    <row r="283" spans="1:9" ht="12" customHeight="1" x14ac:dyDescent="0.2">
      <c r="A283" s="12"/>
    </row>
    <row r="284" spans="1:9" ht="12" customHeight="1" x14ac:dyDescent="0.25">
      <c r="A284" s="16" t="s">
        <v>70</v>
      </c>
      <c r="B284" s="6">
        <v>2148</v>
      </c>
      <c r="C284" s="7"/>
      <c r="D284" s="7"/>
      <c r="E284" s="7"/>
      <c r="F284" s="29"/>
      <c r="G284" s="29"/>
    </row>
    <row r="285" spans="1:9" ht="12" customHeight="1" x14ac:dyDescent="0.2">
      <c r="A285" s="17" t="s">
        <v>71</v>
      </c>
      <c r="B285" s="2" t="s">
        <v>107</v>
      </c>
      <c r="C285" s="127" t="s">
        <v>73</v>
      </c>
      <c r="D285" s="128"/>
      <c r="F285" s="127" t="s">
        <v>74</v>
      </c>
      <c r="G285" s="128"/>
    </row>
    <row r="286" spans="1:9" ht="12" customHeight="1" x14ac:dyDescent="0.2">
      <c r="A286" s="17"/>
      <c r="C286" s="8" t="s">
        <v>75</v>
      </c>
      <c r="D286" s="8" t="s">
        <v>76</v>
      </c>
      <c r="F286" s="8" t="s">
        <v>77</v>
      </c>
      <c r="G286" s="8" t="s">
        <v>78</v>
      </c>
    </row>
    <row r="287" spans="1:9" ht="12" customHeight="1" x14ac:dyDescent="0.2">
      <c r="A287" s="17"/>
      <c r="B287" s="14" t="s">
        <v>30</v>
      </c>
      <c r="C287" s="20">
        <v>53.332999999999998</v>
      </c>
      <c r="D287" s="21">
        <f>C287*C$4</f>
        <v>1973.3209999999999</v>
      </c>
      <c r="E287" s="9"/>
      <c r="F287" s="22">
        <v>1.23</v>
      </c>
      <c r="G287" s="26">
        <f>F287*C$4</f>
        <v>45.51</v>
      </c>
    </row>
    <row r="288" spans="1:9" ht="12" customHeight="1" x14ac:dyDescent="0.2">
      <c r="A288" s="17"/>
      <c r="B288" s="14" t="s">
        <v>31</v>
      </c>
      <c r="C288" s="20">
        <v>53.332999999999998</v>
      </c>
      <c r="D288" s="21">
        <f>C288*C$5</f>
        <v>2079.9870000000001</v>
      </c>
      <c r="E288" s="9"/>
      <c r="F288" s="22">
        <v>1.23</v>
      </c>
      <c r="G288" s="26">
        <f>F288*C$5</f>
        <v>47.97</v>
      </c>
    </row>
    <row r="289" spans="1:9" ht="12" customHeight="1" x14ac:dyDescent="0.2">
      <c r="A289" s="17"/>
      <c r="B289" s="14" t="s">
        <v>32</v>
      </c>
      <c r="C289" s="20">
        <v>53.332999999999998</v>
      </c>
      <c r="D289" s="21">
        <f>C289*C$6</f>
        <v>2133.3199999999997</v>
      </c>
      <c r="E289" s="9"/>
      <c r="F289" s="22">
        <v>1.23</v>
      </c>
      <c r="G289" s="26">
        <f>F289*C$6</f>
        <v>49.2</v>
      </c>
    </row>
    <row r="290" spans="1:9" ht="12" customHeight="1" x14ac:dyDescent="0.2">
      <c r="A290" s="17"/>
      <c r="B290" s="14" t="s">
        <v>79</v>
      </c>
      <c r="C290" s="20">
        <v>53.332999999999998</v>
      </c>
      <c r="D290" s="21">
        <f>C290*C$7</f>
        <v>2026.654</v>
      </c>
      <c r="E290" s="9"/>
      <c r="F290" s="22">
        <v>1.23</v>
      </c>
      <c r="G290" s="26">
        <f>F290*C$7</f>
        <v>46.74</v>
      </c>
    </row>
    <row r="291" spans="1:9" ht="12" customHeight="1" x14ac:dyDescent="0.2">
      <c r="A291" s="17"/>
      <c r="B291" s="14" t="s">
        <v>34</v>
      </c>
      <c r="C291" s="20">
        <v>53.332999999999998</v>
      </c>
      <c r="D291" s="21">
        <f>C291*C$8</f>
        <v>2079.9870000000001</v>
      </c>
      <c r="E291" s="9"/>
      <c r="F291" s="22">
        <v>1.23</v>
      </c>
      <c r="G291" s="26">
        <f>F291*C$8</f>
        <v>47.97</v>
      </c>
    </row>
    <row r="292" spans="1:9" ht="12" customHeight="1" x14ac:dyDescent="0.2">
      <c r="A292" s="17"/>
      <c r="B292" s="15" t="s">
        <v>80</v>
      </c>
      <c r="C292" s="23"/>
      <c r="D292" s="24">
        <f>SUM(D287:D291)</f>
        <v>10293.269</v>
      </c>
      <c r="E292" s="9"/>
      <c r="F292" s="25"/>
      <c r="G292" s="27">
        <f>SUM(G287:G291)</f>
        <v>237.39000000000001</v>
      </c>
      <c r="I292" s="10"/>
    </row>
    <row r="293" spans="1:9" ht="12.75" x14ac:dyDescent="0.2">
      <c r="A293" s="18" t="s">
        <v>81</v>
      </c>
      <c r="B293" s="122" t="s">
        <v>91</v>
      </c>
      <c r="C293" s="123"/>
      <c r="D293" s="123"/>
      <c r="E293" s="123"/>
      <c r="F293" s="123"/>
      <c r="G293" s="123"/>
    </row>
    <row r="294" spans="1:9" ht="12.75" x14ac:dyDescent="0.2">
      <c r="A294" s="18" t="s">
        <v>83</v>
      </c>
      <c r="B294" s="124"/>
      <c r="C294" s="124"/>
      <c r="D294" s="124"/>
      <c r="E294" s="124"/>
      <c r="F294" s="124"/>
      <c r="G294" s="124"/>
    </row>
    <row r="295" spans="1:9" ht="25.5" x14ac:dyDescent="0.2">
      <c r="A295" s="30" t="s">
        <v>84</v>
      </c>
      <c r="B295" s="124" t="s">
        <v>85</v>
      </c>
      <c r="C295" s="124"/>
      <c r="D295" s="124"/>
      <c r="E295" s="124"/>
      <c r="F295" s="124"/>
      <c r="G295" s="124"/>
    </row>
    <row r="296" spans="1:9" ht="25.5" x14ac:dyDescent="0.2">
      <c r="A296" s="30" t="s">
        <v>86</v>
      </c>
      <c r="B296" s="125" t="s">
        <v>92</v>
      </c>
      <c r="C296" s="126"/>
      <c r="D296" s="126"/>
      <c r="E296" s="126"/>
      <c r="F296" s="126"/>
      <c r="G296" s="126"/>
    </row>
    <row r="297" spans="1:9" ht="12.75" x14ac:dyDescent="0.2">
      <c r="A297" s="19" t="s">
        <v>88</v>
      </c>
      <c r="B297" s="124"/>
      <c r="C297" s="124"/>
      <c r="D297" s="124"/>
      <c r="E297" s="124"/>
      <c r="F297" s="124"/>
      <c r="G297" s="124"/>
    </row>
    <row r="298" spans="1:9" ht="12" customHeight="1" x14ac:dyDescent="0.2">
      <c r="A298" s="12"/>
    </row>
    <row r="299" spans="1:9" ht="12" customHeight="1" x14ac:dyDescent="0.25">
      <c r="A299" s="16" t="s">
        <v>70</v>
      </c>
      <c r="B299" s="6">
        <v>2150</v>
      </c>
      <c r="C299" s="7"/>
      <c r="D299" s="7"/>
      <c r="E299" s="7"/>
      <c r="F299" s="29"/>
      <c r="G299" s="29"/>
    </row>
    <row r="300" spans="1:9" ht="12" customHeight="1" x14ac:dyDescent="0.2">
      <c r="A300" s="17" t="s">
        <v>71</v>
      </c>
      <c r="B300" s="96" t="s">
        <v>108</v>
      </c>
      <c r="C300" s="127" t="s">
        <v>73</v>
      </c>
      <c r="D300" s="128"/>
      <c r="F300" s="127" t="s">
        <v>74</v>
      </c>
      <c r="G300" s="128"/>
    </row>
    <row r="301" spans="1:9" ht="12" customHeight="1" x14ac:dyDescent="0.2">
      <c r="A301" s="17"/>
      <c r="C301" s="8" t="s">
        <v>75</v>
      </c>
      <c r="D301" s="8" t="s">
        <v>76</v>
      </c>
      <c r="F301" s="8" t="s">
        <v>77</v>
      </c>
      <c r="G301" s="8" t="s">
        <v>78</v>
      </c>
    </row>
    <row r="302" spans="1:9" ht="12" customHeight="1" x14ac:dyDescent="0.2">
      <c r="A302" s="17"/>
      <c r="B302" s="14" t="s">
        <v>30</v>
      </c>
      <c r="C302" s="20">
        <v>76.644000000000005</v>
      </c>
      <c r="D302" s="21">
        <f>C302*C$4</f>
        <v>2835.8280000000004</v>
      </c>
      <c r="E302" s="9"/>
      <c r="F302" s="22">
        <v>1.67</v>
      </c>
      <c r="G302" s="26">
        <f>F302*C$4</f>
        <v>61.79</v>
      </c>
    </row>
    <row r="303" spans="1:9" ht="12" customHeight="1" x14ac:dyDescent="0.2">
      <c r="A303" s="17"/>
      <c r="B303" s="14" t="s">
        <v>31</v>
      </c>
      <c r="C303" s="20">
        <v>76.644000000000005</v>
      </c>
      <c r="D303" s="21">
        <f>C303*C$5</f>
        <v>2989.116</v>
      </c>
      <c r="E303" s="9"/>
      <c r="F303" s="22">
        <v>1.67</v>
      </c>
      <c r="G303" s="26">
        <f>F303*C$5</f>
        <v>65.13</v>
      </c>
    </row>
    <row r="304" spans="1:9" ht="12" customHeight="1" x14ac:dyDescent="0.2">
      <c r="A304" s="17"/>
      <c r="B304" s="14" t="s">
        <v>32</v>
      </c>
      <c r="C304" s="20">
        <v>76.644000000000005</v>
      </c>
      <c r="D304" s="21">
        <f>C304*C$6</f>
        <v>3065.76</v>
      </c>
      <c r="E304" s="9"/>
      <c r="F304" s="22">
        <v>1.67</v>
      </c>
      <c r="G304" s="26">
        <f>F304*C$6</f>
        <v>66.8</v>
      </c>
    </row>
    <row r="305" spans="1:9" ht="12" customHeight="1" x14ac:dyDescent="0.2">
      <c r="A305" s="17"/>
      <c r="B305" s="14" t="s">
        <v>79</v>
      </c>
      <c r="C305" s="20">
        <v>76.644000000000005</v>
      </c>
      <c r="D305" s="21">
        <f>C305*C$7</f>
        <v>2912.4720000000002</v>
      </c>
      <c r="E305" s="9"/>
      <c r="F305" s="22">
        <v>1.67</v>
      </c>
      <c r="G305" s="26">
        <f>F305*C$7</f>
        <v>63.459999999999994</v>
      </c>
    </row>
    <row r="306" spans="1:9" ht="12" customHeight="1" x14ac:dyDescent="0.2">
      <c r="A306" s="17"/>
      <c r="B306" s="14" t="s">
        <v>34</v>
      </c>
      <c r="C306" s="20">
        <v>76.644000000000005</v>
      </c>
      <c r="D306" s="21">
        <f>C306*C$8</f>
        <v>2989.116</v>
      </c>
      <c r="E306" s="9"/>
      <c r="F306" s="22">
        <v>1.67</v>
      </c>
      <c r="G306" s="26">
        <f>F306*C$8</f>
        <v>65.13</v>
      </c>
    </row>
    <row r="307" spans="1:9" ht="12" customHeight="1" x14ac:dyDescent="0.2">
      <c r="A307" s="17"/>
      <c r="B307" s="15" t="s">
        <v>80</v>
      </c>
      <c r="C307" s="23"/>
      <c r="D307" s="24">
        <f>SUM(D302:D306)</f>
        <v>14792.292000000001</v>
      </c>
      <c r="E307" s="9"/>
      <c r="F307" s="25"/>
      <c r="G307" s="27">
        <f>SUM(G302:G306)</f>
        <v>322.30999999999995</v>
      </c>
      <c r="I307" s="10"/>
    </row>
    <row r="308" spans="1:9" ht="12.75" x14ac:dyDescent="0.2">
      <c r="A308" s="18" t="s">
        <v>81</v>
      </c>
      <c r="B308" s="122" t="s">
        <v>91</v>
      </c>
      <c r="C308" s="123"/>
      <c r="D308" s="123"/>
      <c r="E308" s="123"/>
      <c r="F308" s="123"/>
      <c r="G308" s="123"/>
    </row>
    <row r="309" spans="1:9" ht="12.75" x14ac:dyDescent="0.2">
      <c r="A309" s="18" t="s">
        <v>83</v>
      </c>
      <c r="B309" s="124"/>
      <c r="C309" s="124"/>
      <c r="D309" s="124"/>
      <c r="E309" s="124"/>
      <c r="F309" s="124"/>
      <c r="G309" s="124"/>
    </row>
    <row r="310" spans="1:9" ht="25.5" x14ac:dyDescent="0.2">
      <c r="A310" s="30" t="s">
        <v>84</v>
      </c>
      <c r="B310" s="124" t="s">
        <v>85</v>
      </c>
      <c r="C310" s="124"/>
      <c r="D310" s="124"/>
      <c r="E310" s="124"/>
      <c r="F310" s="124"/>
      <c r="G310" s="124"/>
    </row>
    <row r="311" spans="1:9" ht="25.5" x14ac:dyDescent="0.2">
      <c r="A311" s="30" t="s">
        <v>86</v>
      </c>
      <c r="B311" s="125" t="s">
        <v>92</v>
      </c>
      <c r="C311" s="126"/>
      <c r="D311" s="126"/>
      <c r="E311" s="126"/>
      <c r="F311" s="126"/>
      <c r="G311" s="126"/>
    </row>
    <row r="312" spans="1:9" ht="12.75" x14ac:dyDescent="0.2">
      <c r="A312" s="19" t="s">
        <v>88</v>
      </c>
      <c r="B312" s="124"/>
      <c r="C312" s="124"/>
      <c r="D312" s="124"/>
      <c r="E312" s="124"/>
      <c r="F312" s="124"/>
      <c r="G312" s="124"/>
    </row>
    <row r="313" spans="1:9" ht="12" customHeight="1" x14ac:dyDescent="0.2">
      <c r="A313" s="12"/>
    </row>
    <row r="314" spans="1:9" ht="12" customHeight="1" x14ac:dyDescent="0.25">
      <c r="A314" s="16" t="s">
        <v>70</v>
      </c>
      <c r="B314" s="6">
        <v>2171</v>
      </c>
      <c r="C314" s="7"/>
      <c r="D314" s="7"/>
      <c r="E314" s="7"/>
      <c r="F314" s="29"/>
      <c r="G314" s="29"/>
    </row>
    <row r="315" spans="1:9" ht="12" customHeight="1" x14ac:dyDescent="0.2">
      <c r="A315" s="17" t="s">
        <v>71</v>
      </c>
      <c r="B315" s="96" t="s">
        <v>109</v>
      </c>
      <c r="C315" s="127" t="s">
        <v>73</v>
      </c>
      <c r="D315" s="128"/>
      <c r="F315" s="127" t="s">
        <v>74</v>
      </c>
      <c r="G315" s="128"/>
    </row>
    <row r="316" spans="1:9" ht="12" customHeight="1" x14ac:dyDescent="0.2">
      <c r="A316" s="17"/>
      <c r="C316" s="8" t="s">
        <v>75</v>
      </c>
      <c r="D316" s="8" t="s">
        <v>76</v>
      </c>
      <c r="F316" s="8" t="s">
        <v>77</v>
      </c>
      <c r="G316" s="8" t="s">
        <v>78</v>
      </c>
    </row>
    <row r="317" spans="1:9" ht="12" customHeight="1" x14ac:dyDescent="0.2">
      <c r="A317" s="17"/>
      <c r="B317" s="14" t="s">
        <v>30</v>
      </c>
      <c r="C317" s="20">
        <v>80.058000000000007</v>
      </c>
      <c r="D317" s="21">
        <f>C317*C$4</f>
        <v>2962.1460000000002</v>
      </c>
      <c r="E317" s="9"/>
      <c r="F317" s="22">
        <v>1.92</v>
      </c>
      <c r="G317" s="26">
        <f>F317*C$4</f>
        <v>71.039999999999992</v>
      </c>
    </row>
    <row r="318" spans="1:9" ht="12" customHeight="1" x14ac:dyDescent="0.2">
      <c r="A318" s="17"/>
      <c r="B318" s="14" t="s">
        <v>31</v>
      </c>
      <c r="C318" s="20">
        <v>68.36</v>
      </c>
      <c r="D318" s="21">
        <f>C318*C$5</f>
        <v>2666.04</v>
      </c>
      <c r="E318" s="9"/>
      <c r="F318" s="22">
        <v>1.53</v>
      </c>
      <c r="G318" s="26">
        <f>F318*C$5</f>
        <v>59.67</v>
      </c>
    </row>
    <row r="319" spans="1:9" ht="12" customHeight="1" x14ac:dyDescent="0.2">
      <c r="A319" s="17"/>
      <c r="B319" s="14" t="s">
        <v>32</v>
      </c>
      <c r="C319" s="20">
        <v>68.36</v>
      </c>
      <c r="D319" s="21">
        <f>C319*C$6</f>
        <v>2734.4</v>
      </c>
      <c r="E319" s="9"/>
      <c r="F319" s="22">
        <v>1.53</v>
      </c>
      <c r="G319" s="26">
        <f>F319*C$6</f>
        <v>61.2</v>
      </c>
    </row>
    <row r="320" spans="1:9" ht="12" customHeight="1" x14ac:dyDescent="0.2">
      <c r="A320" s="17"/>
      <c r="B320" s="14" t="s">
        <v>79</v>
      </c>
      <c r="C320" s="20">
        <v>68.36</v>
      </c>
      <c r="D320" s="21">
        <f>C320*C$7</f>
        <v>2597.6799999999998</v>
      </c>
      <c r="E320" s="9"/>
      <c r="F320" s="22">
        <v>1.53</v>
      </c>
      <c r="G320" s="26">
        <f>F320*C$7</f>
        <v>58.14</v>
      </c>
    </row>
    <row r="321" spans="1:9" ht="12" customHeight="1" x14ac:dyDescent="0.2">
      <c r="A321" s="17"/>
      <c r="B321" s="14" t="s">
        <v>34</v>
      </c>
      <c r="C321" s="20">
        <v>80.058000000000007</v>
      </c>
      <c r="D321" s="21">
        <f>C321*C$8</f>
        <v>3122.2620000000002</v>
      </c>
      <c r="E321" s="9"/>
      <c r="F321" s="22">
        <v>1.92</v>
      </c>
      <c r="G321" s="26">
        <f>F321*C$8</f>
        <v>74.88</v>
      </c>
    </row>
    <row r="322" spans="1:9" ht="12" customHeight="1" x14ac:dyDescent="0.2">
      <c r="A322" s="17"/>
      <c r="B322" s="15" t="s">
        <v>80</v>
      </c>
      <c r="C322" s="23"/>
      <c r="D322" s="24">
        <f>SUM(D317:D321)</f>
        <v>14082.528</v>
      </c>
      <c r="E322" s="9"/>
      <c r="F322" s="25"/>
      <c r="G322" s="27">
        <f>SUM(G317:G321)</f>
        <v>324.92999999999995</v>
      </c>
      <c r="I322" s="10"/>
    </row>
    <row r="323" spans="1:9" ht="12.75" x14ac:dyDescent="0.2">
      <c r="A323" s="18" t="s">
        <v>81</v>
      </c>
      <c r="B323" s="122" t="s">
        <v>91</v>
      </c>
      <c r="C323" s="123"/>
      <c r="D323" s="123"/>
      <c r="E323" s="123"/>
      <c r="F323" s="123"/>
      <c r="G323" s="123"/>
    </row>
    <row r="324" spans="1:9" ht="12.75" x14ac:dyDescent="0.2">
      <c r="A324" s="18" t="s">
        <v>83</v>
      </c>
      <c r="B324" s="124"/>
      <c r="C324" s="124"/>
      <c r="D324" s="124"/>
      <c r="E324" s="124"/>
      <c r="F324" s="124"/>
      <c r="G324" s="124"/>
    </row>
    <row r="325" spans="1:9" ht="25.5" x14ac:dyDescent="0.2">
      <c r="A325" s="30" t="s">
        <v>84</v>
      </c>
      <c r="B325" s="124" t="s">
        <v>85</v>
      </c>
      <c r="C325" s="124"/>
      <c r="D325" s="124"/>
      <c r="E325" s="124"/>
      <c r="F325" s="124"/>
      <c r="G325" s="124"/>
    </row>
    <row r="326" spans="1:9" ht="25.5" x14ac:dyDescent="0.2">
      <c r="A326" s="30" t="s">
        <v>86</v>
      </c>
      <c r="B326" s="125" t="s">
        <v>92</v>
      </c>
      <c r="C326" s="126"/>
      <c r="D326" s="126"/>
      <c r="E326" s="126"/>
      <c r="F326" s="126"/>
      <c r="G326" s="126"/>
    </row>
    <row r="327" spans="1:9" ht="12.75" x14ac:dyDescent="0.2">
      <c r="A327" s="19" t="s">
        <v>88</v>
      </c>
      <c r="B327" s="124"/>
      <c r="C327" s="124"/>
      <c r="D327" s="124"/>
      <c r="E327" s="124"/>
      <c r="F327" s="124"/>
      <c r="G327" s="124"/>
    </row>
    <row r="328" spans="1:9" ht="12" customHeight="1" x14ac:dyDescent="0.2">
      <c r="A328" s="12"/>
    </row>
    <row r="329" spans="1:9" ht="12" customHeight="1" x14ac:dyDescent="0.25">
      <c r="A329" s="16" t="s">
        <v>70</v>
      </c>
      <c r="B329" s="6">
        <v>2172</v>
      </c>
      <c r="C329" s="7"/>
      <c r="D329" s="7"/>
      <c r="E329" s="7"/>
      <c r="F329" s="29"/>
      <c r="G329" s="29"/>
    </row>
    <row r="330" spans="1:9" ht="12" customHeight="1" x14ac:dyDescent="0.2">
      <c r="A330" s="17" t="s">
        <v>71</v>
      </c>
      <c r="B330" s="96" t="s">
        <v>110</v>
      </c>
      <c r="C330" s="127" t="s">
        <v>73</v>
      </c>
      <c r="D330" s="128"/>
      <c r="F330" s="127" t="s">
        <v>74</v>
      </c>
      <c r="G330" s="128"/>
    </row>
    <row r="331" spans="1:9" ht="12" customHeight="1" x14ac:dyDescent="0.2">
      <c r="A331" s="17"/>
      <c r="C331" s="8" t="s">
        <v>75</v>
      </c>
      <c r="D331" s="8" t="s">
        <v>76</v>
      </c>
      <c r="F331" s="8" t="s">
        <v>77</v>
      </c>
      <c r="G331" s="8" t="s">
        <v>78</v>
      </c>
    </row>
    <row r="332" spans="1:9" ht="12" customHeight="1" x14ac:dyDescent="0.2">
      <c r="A332" s="17"/>
      <c r="B332" s="14" t="s">
        <v>30</v>
      </c>
      <c r="C332" s="20">
        <v>219.416</v>
      </c>
      <c r="D332" s="21">
        <f>C332*C$4</f>
        <v>8118.3919999999998</v>
      </c>
      <c r="E332" s="9"/>
      <c r="F332" s="22">
        <v>5.05</v>
      </c>
      <c r="G332" s="26">
        <f>F332*C$4</f>
        <v>186.85</v>
      </c>
    </row>
    <row r="333" spans="1:9" ht="12" customHeight="1" x14ac:dyDescent="0.2">
      <c r="A333" s="17"/>
      <c r="B333" s="14" t="s">
        <v>31</v>
      </c>
      <c r="C333" s="20">
        <v>219.416</v>
      </c>
      <c r="D333" s="21">
        <f>C333*C$5</f>
        <v>8557.2240000000002</v>
      </c>
      <c r="E333" s="9"/>
      <c r="F333" s="22">
        <v>5.05</v>
      </c>
      <c r="G333" s="26">
        <f>F333*C$5</f>
        <v>196.95</v>
      </c>
    </row>
    <row r="334" spans="1:9" ht="12" customHeight="1" x14ac:dyDescent="0.2">
      <c r="A334" s="17"/>
      <c r="B334" s="14" t="s">
        <v>32</v>
      </c>
      <c r="C334" s="20">
        <v>219.416</v>
      </c>
      <c r="D334" s="21">
        <f>C334*C$6</f>
        <v>8776.64</v>
      </c>
      <c r="E334" s="9"/>
      <c r="F334" s="22">
        <v>5.05</v>
      </c>
      <c r="G334" s="26">
        <f>F334*C$6</f>
        <v>202</v>
      </c>
    </row>
    <row r="335" spans="1:9" ht="12" customHeight="1" x14ac:dyDescent="0.2">
      <c r="A335" s="17"/>
      <c r="B335" s="14" t="s">
        <v>79</v>
      </c>
      <c r="C335" s="20">
        <v>219.416</v>
      </c>
      <c r="D335" s="21">
        <f>C335*C$7</f>
        <v>8337.8079999999991</v>
      </c>
      <c r="E335" s="9"/>
      <c r="F335" s="22">
        <v>5.05</v>
      </c>
      <c r="G335" s="26">
        <f>F335*C$7</f>
        <v>191.9</v>
      </c>
    </row>
    <row r="336" spans="1:9" ht="12" customHeight="1" x14ac:dyDescent="0.2">
      <c r="A336" s="17"/>
      <c r="B336" s="14" t="s">
        <v>34</v>
      </c>
      <c r="C336" s="20">
        <v>219.416</v>
      </c>
      <c r="D336" s="21">
        <f>C336*C$8</f>
        <v>8557.2240000000002</v>
      </c>
      <c r="E336" s="9"/>
      <c r="F336" s="22">
        <v>5.05</v>
      </c>
      <c r="G336" s="26">
        <f>F336*C$8</f>
        <v>196.95</v>
      </c>
    </row>
    <row r="337" spans="1:9" ht="12" customHeight="1" x14ac:dyDescent="0.2">
      <c r="A337" s="17"/>
      <c r="B337" s="15" t="s">
        <v>80</v>
      </c>
      <c r="C337" s="23"/>
      <c r="D337" s="24">
        <f>SUM(D332:D336)</f>
        <v>42347.288</v>
      </c>
      <c r="E337" s="9"/>
      <c r="F337" s="25"/>
      <c r="G337" s="27">
        <f>SUM(G332:G336)</f>
        <v>974.64999999999986</v>
      </c>
      <c r="I337" s="10"/>
    </row>
    <row r="338" spans="1:9" ht="12.75" x14ac:dyDescent="0.2">
      <c r="A338" s="18" t="s">
        <v>81</v>
      </c>
      <c r="B338" s="122" t="s">
        <v>91</v>
      </c>
      <c r="C338" s="123"/>
      <c r="D338" s="123"/>
      <c r="E338" s="123"/>
      <c r="F338" s="123"/>
      <c r="G338" s="123"/>
    </row>
    <row r="339" spans="1:9" ht="12.75" x14ac:dyDescent="0.2">
      <c r="A339" s="18" t="s">
        <v>83</v>
      </c>
      <c r="B339" s="124"/>
      <c r="C339" s="124"/>
      <c r="D339" s="124"/>
      <c r="E339" s="124"/>
      <c r="F339" s="124"/>
      <c r="G339" s="124"/>
    </row>
    <row r="340" spans="1:9" ht="25.5" x14ac:dyDescent="0.2">
      <c r="A340" s="30" t="s">
        <v>84</v>
      </c>
      <c r="B340" s="124" t="s">
        <v>85</v>
      </c>
      <c r="C340" s="124"/>
      <c r="D340" s="124"/>
      <c r="E340" s="124"/>
      <c r="F340" s="124"/>
      <c r="G340" s="124"/>
    </row>
    <row r="341" spans="1:9" ht="25.5" x14ac:dyDescent="0.2">
      <c r="A341" s="30" t="s">
        <v>86</v>
      </c>
      <c r="B341" s="125" t="s">
        <v>92</v>
      </c>
      <c r="C341" s="126"/>
      <c r="D341" s="126"/>
      <c r="E341" s="126"/>
      <c r="F341" s="126"/>
      <c r="G341" s="126"/>
    </row>
    <row r="342" spans="1:9" ht="12.75" x14ac:dyDescent="0.2">
      <c r="A342" s="19" t="s">
        <v>88</v>
      </c>
      <c r="B342" s="124"/>
      <c r="C342" s="124"/>
      <c r="D342" s="124"/>
      <c r="E342" s="124"/>
      <c r="F342" s="124"/>
      <c r="G342" s="124"/>
    </row>
    <row r="343" spans="1:9" ht="12" customHeight="1" x14ac:dyDescent="0.2">
      <c r="A343" s="12"/>
    </row>
    <row r="344" spans="1:9" ht="12" customHeight="1" x14ac:dyDescent="0.25">
      <c r="A344" s="16" t="s">
        <v>70</v>
      </c>
      <c r="B344" s="6">
        <v>2173</v>
      </c>
      <c r="C344" s="7"/>
      <c r="D344" s="7"/>
      <c r="E344" s="7"/>
      <c r="F344" s="29"/>
      <c r="G344" s="29"/>
    </row>
    <row r="345" spans="1:9" ht="12" customHeight="1" x14ac:dyDescent="0.2">
      <c r="A345" s="17" t="s">
        <v>71</v>
      </c>
      <c r="B345" s="2" t="s">
        <v>111</v>
      </c>
      <c r="C345" s="127" t="s">
        <v>73</v>
      </c>
      <c r="D345" s="128"/>
      <c r="F345" s="127" t="s">
        <v>74</v>
      </c>
      <c r="G345" s="128"/>
    </row>
    <row r="346" spans="1:9" ht="12" customHeight="1" x14ac:dyDescent="0.2">
      <c r="A346" s="17"/>
      <c r="C346" s="8" t="s">
        <v>75</v>
      </c>
      <c r="D346" s="8" t="s">
        <v>76</v>
      </c>
      <c r="F346" s="8" t="s">
        <v>77</v>
      </c>
      <c r="G346" s="8" t="s">
        <v>78</v>
      </c>
    </row>
    <row r="347" spans="1:9" ht="12" customHeight="1" x14ac:dyDescent="0.2">
      <c r="A347" s="17"/>
      <c r="B347" s="14" t="s">
        <v>30</v>
      </c>
      <c r="C347" s="20">
        <v>46.005000000000003</v>
      </c>
      <c r="D347" s="21">
        <f>C347*C$4</f>
        <v>1702.1850000000002</v>
      </c>
      <c r="E347" s="9"/>
      <c r="F347" s="22">
        <v>0.93</v>
      </c>
      <c r="G347" s="26">
        <f>F347*C$4</f>
        <v>34.410000000000004</v>
      </c>
    </row>
    <row r="348" spans="1:9" ht="12" customHeight="1" x14ac:dyDescent="0.2">
      <c r="A348" s="17"/>
      <c r="B348" s="14" t="s">
        <v>31</v>
      </c>
      <c r="C348" s="20">
        <v>46.005000000000003</v>
      </c>
      <c r="D348" s="21">
        <f>C348*C$5</f>
        <v>1794.1950000000002</v>
      </c>
      <c r="E348" s="9"/>
      <c r="F348" s="22">
        <v>0.93</v>
      </c>
      <c r="G348" s="26">
        <f>F348*C$5</f>
        <v>36.270000000000003</v>
      </c>
    </row>
    <row r="349" spans="1:9" ht="12" customHeight="1" x14ac:dyDescent="0.2">
      <c r="A349" s="17"/>
      <c r="B349" s="14" t="s">
        <v>32</v>
      </c>
      <c r="C349" s="20">
        <v>46.005000000000003</v>
      </c>
      <c r="D349" s="21">
        <f>C349*C$6</f>
        <v>1840.2</v>
      </c>
      <c r="E349" s="9"/>
      <c r="F349" s="22">
        <v>0.93</v>
      </c>
      <c r="G349" s="26">
        <f>F349*C$6</f>
        <v>37.200000000000003</v>
      </c>
    </row>
    <row r="350" spans="1:9" ht="12" customHeight="1" x14ac:dyDescent="0.2">
      <c r="A350" s="17"/>
      <c r="B350" s="14" t="s">
        <v>79</v>
      </c>
      <c r="C350" s="20">
        <v>46.005000000000003</v>
      </c>
      <c r="D350" s="21">
        <f>C350*C$7</f>
        <v>1748.19</v>
      </c>
      <c r="E350" s="9"/>
      <c r="F350" s="22">
        <v>0.93</v>
      </c>
      <c r="G350" s="26">
        <f>F350*C$7</f>
        <v>35.340000000000003</v>
      </c>
    </row>
    <row r="351" spans="1:9" ht="12" customHeight="1" x14ac:dyDescent="0.2">
      <c r="A351" s="17"/>
      <c r="B351" s="14" t="s">
        <v>34</v>
      </c>
      <c r="C351" s="20">
        <v>46.005000000000003</v>
      </c>
      <c r="D351" s="21">
        <f>C351*C$8</f>
        <v>1794.1950000000002</v>
      </c>
      <c r="E351" s="9"/>
      <c r="F351" s="22">
        <v>0.93</v>
      </c>
      <c r="G351" s="26">
        <f>F351*C$8</f>
        <v>36.270000000000003</v>
      </c>
    </row>
    <row r="352" spans="1:9" ht="12" customHeight="1" x14ac:dyDescent="0.2">
      <c r="A352" s="17"/>
      <c r="B352" s="15" t="s">
        <v>80</v>
      </c>
      <c r="C352" s="23"/>
      <c r="D352" s="24">
        <f>SUM(D347:D351)</f>
        <v>8878.9650000000001</v>
      </c>
      <c r="E352" s="9"/>
      <c r="F352" s="25"/>
      <c r="G352" s="27">
        <f>SUM(G347:G351)</f>
        <v>179.49000000000004</v>
      </c>
      <c r="I352" s="10"/>
    </row>
    <row r="353" spans="1:9" ht="12.75" x14ac:dyDescent="0.2">
      <c r="A353" s="18" t="s">
        <v>81</v>
      </c>
      <c r="B353" s="122" t="s">
        <v>91</v>
      </c>
      <c r="C353" s="123"/>
      <c r="D353" s="123"/>
      <c r="E353" s="123"/>
      <c r="F353" s="123"/>
      <c r="G353" s="123"/>
    </row>
    <row r="354" spans="1:9" ht="12.75" x14ac:dyDescent="0.2">
      <c r="A354" s="18" t="s">
        <v>83</v>
      </c>
      <c r="B354" s="124"/>
      <c r="C354" s="124"/>
      <c r="D354" s="124"/>
      <c r="E354" s="124"/>
      <c r="F354" s="124"/>
      <c r="G354" s="124"/>
    </row>
    <row r="355" spans="1:9" ht="25.5" x14ac:dyDescent="0.2">
      <c r="A355" s="30" t="s">
        <v>84</v>
      </c>
      <c r="B355" s="124" t="s">
        <v>85</v>
      </c>
      <c r="C355" s="124"/>
      <c r="D355" s="124"/>
      <c r="E355" s="124"/>
      <c r="F355" s="124"/>
      <c r="G355" s="124"/>
    </row>
    <row r="356" spans="1:9" ht="25.5" x14ac:dyDescent="0.2">
      <c r="A356" s="30" t="s">
        <v>86</v>
      </c>
      <c r="B356" s="125" t="s">
        <v>92</v>
      </c>
      <c r="C356" s="126"/>
      <c r="D356" s="126"/>
      <c r="E356" s="126"/>
      <c r="F356" s="126"/>
      <c r="G356" s="126"/>
    </row>
    <row r="357" spans="1:9" ht="12.75" x14ac:dyDescent="0.2">
      <c r="A357" s="19" t="s">
        <v>88</v>
      </c>
      <c r="B357" s="124"/>
      <c r="C357" s="124"/>
      <c r="D357" s="124"/>
      <c r="E357" s="124"/>
      <c r="F357" s="124"/>
      <c r="G357" s="124"/>
    </row>
    <row r="358" spans="1:9" ht="12" customHeight="1" x14ac:dyDescent="0.2">
      <c r="A358" s="12"/>
    </row>
    <row r="359" spans="1:9" ht="15.75" x14ac:dyDescent="0.25">
      <c r="A359" s="16" t="s">
        <v>70</v>
      </c>
      <c r="B359" s="6">
        <v>2175</v>
      </c>
      <c r="C359" s="7"/>
      <c r="D359" s="7"/>
      <c r="E359" s="7"/>
      <c r="F359" s="29"/>
      <c r="G359" s="29"/>
    </row>
    <row r="360" spans="1:9" ht="12.75" x14ac:dyDescent="0.2">
      <c r="A360" s="17" t="s">
        <v>71</v>
      </c>
      <c r="B360" s="96" t="s">
        <v>112</v>
      </c>
      <c r="C360" s="127" t="s">
        <v>73</v>
      </c>
      <c r="D360" s="128"/>
      <c r="F360" s="127" t="s">
        <v>74</v>
      </c>
      <c r="G360" s="128"/>
    </row>
    <row r="361" spans="1:9" ht="12.75" x14ac:dyDescent="0.2">
      <c r="A361" s="17"/>
      <c r="C361" s="8" t="s">
        <v>75</v>
      </c>
      <c r="D361" s="8" t="s">
        <v>76</v>
      </c>
      <c r="F361" s="8" t="s">
        <v>77</v>
      </c>
      <c r="G361" s="8" t="s">
        <v>78</v>
      </c>
    </row>
    <row r="362" spans="1:9" ht="12.75" x14ac:dyDescent="0.2">
      <c r="A362" s="17"/>
      <c r="B362" s="14" t="s">
        <v>30</v>
      </c>
      <c r="C362" s="20">
        <v>60.95</v>
      </c>
      <c r="D362" s="21">
        <f>C362*C$4</f>
        <v>2255.15</v>
      </c>
      <c r="E362" s="9"/>
      <c r="F362" s="22">
        <v>1.42</v>
      </c>
      <c r="G362" s="26">
        <f>F362*C$4</f>
        <v>52.54</v>
      </c>
    </row>
    <row r="363" spans="1:9" ht="12.75" x14ac:dyDescent="0.2">
      <c r="A363" s="17"/>
      <c r="B363" s="14" t="s">
        <v>31</v>
      </c>
      <c r="C363" s="20">
        <v>47.656999999999996</v>
      </c>
      <c r="D363" s="21">
        <f>C363*C$5</f>
        <v>1858.6229999999998</v>
      </c>
      <c r="E363" s="9"/>
      <c r="F363" s="22">
        <v>1.1000000000000001</v>
      </c>
      <c r="G363" s="26">
        <f>F363*C$5</f>
        <v>42.900000000000006</v>
      </c>
    </row>
    <row r="364" spans="1:9" ht="12.75" x14ac:dyDescent="0.2">
      <c r="A364" s="17"/>
      <c r="B364" s="14" t="s">
        <v>32</v>
      </c>
      <c r="C364" s="20">
        <v>47.656999999999996</v>
      </c>
      <c r="D364" s="21">
        <f>C364*C$6</f>
        <v>1906.2799999999997</v>
      </c>
      <c r="E364" s="9"/>
      <c r="F364" s="22">
        <v>1.1000000000000001</v>
      </c>
      <c r="G364" s="26">
        <f>F364*C$6</f>
        <v>44</v>
      </c>
    </row>
    <row r="365" spans="1:9" ht="12.75" x14ac:dyDescent="0.2">
      <c r="A365" s="17"/>
      <c r="B365" s="14" t="s">
        <v>79</v>
      </c>
      <c r="C365" s="20">
        <v>47.656999999999996</v>
      </c>
      <c r="D365" s="21">
        <f>C365*C$7</f>
        <v>1810.9659999999999</v>
      </c>
      <c r="E365" s="9"/>
      <c r="F365" s="22">
        <v>1.1000000000000001</v>
      </c>
      <c r="G365" s="26">
        <f>F365*C$7</f>
        <v>41.800000000000004</v>
      </c>
    </row>
    <row r="366" spans="1:9" ht="12.75" x14ac:dyDescent="0.2">
      <c r="A366" s="17"/>
      <c r="B366" s="14" t="s">
        <v>34</v>
      </c>
      <c r="C366" s="20">
        <v>60.95</v>
      </c>
      <c r="D366" s="21">
        <f>C366*C$8</f>
        <v>2377.0500000000002</v>
      </c>
      <c r="E366" s="9"/>
      <c r="F366" s="22">
        <v>1.42</v>
      </c>
      <c r="G366" s="26">
        <f>F366*C$8</f>
        <v>55.379999999999995</v>
      </c>
    </row>
    <row r="367" spans="1:9" ht="12.75" x14ac:dyDescent="0.2">
      <c r="A367" s="17"/>
      <c r="B367" s="15" t="s">
        <v>80</v>
      </c>
      <c r="C367" s="23"/>
      <c r="D367" s="24">
        <f>SUM(D362:D366)</f>
        <v>10208.069</v>
      </c>
      <c r="E367" s="9"/>
      <c r="F367" s="25"/>
      <c r="G367" s="27">
        <f>SUM(G362:G366)</f>
        <v>236.62</v>
      </c>
      <c r="I367" s="10"/>
    </row>
    <row r="368" spans="1:9" ht="12" customHeight="1" x14ac:dyDescent="0.2">
      <c r="A368" s="18" t="s">
        <v>81</v>
      </c>
      <c r="B368" s="122" t="s">
        <v>91</v>
      </c>
      <c r="C368" s="123"/>
      <c r="D368" s="123"/>
      <c r="E368" s="123"/>
      <c r="F368" s="123"/>
      <c r="G368" s="123"/>
    </row>
    <row r="369" spans="1:9" ht="12" customHeight="1" x14ac:dyDescent="0.2">
      <c r="A369" s="18" t="s">
        <v>83</v>
      </c>
      <c r="B369" s="124"/>
      <c r="C369" s="124"/>
      <c r="D369" s="124"/>
      <c r="E369" s="124"/>
      <c r="F369" s="124"/>
      <c r="G369" s="124"/>
    </row>
    <row r="370" spans="1:9" ht="25.5" customHeight="1" x14ac:dyDescent="0.2">
      <c r="A370" s="30" t="s">
        <v>84</v>
      </c>
      <c r="B370" s="124" t="s">
        <v>85</v>
      </c>
      <c r="C370" s="124"/>
      <c r="D370" s="124"/>
      <c r="E370" s="124"/>
      <c r="F370" s="124"/>
      <c r="G370" s="124"/>
    </row>
    <row r="371" spans="1:9" ht="25.5" customHeight="1" x14ac:dyDescent="0.2">
      <c r="A371" s="30" t="s">
        <v>86</v>
      </c>
      <c r="B371" s="125" t="s">
        <v>92</v>
      </c>
      <c r="C371" s="126"/>
      <c r="D371" s="126"/>
      <c r="E371" s="126"/>
      <c r="F371" s="126"/>
      <c r="G371" s="126"/>
    </row>
    <row r="372" spans="1:9" ht="12" customHeight="1" x14ac:dyDescent="0.2">
      <c r="A372" s="19" t="s">
        <v>88</v>
      </c>
      <c r="B372" s="124"/>
      <c r="C372" s="124"/>
      <c r="D372" s="124"/>
      <c r="E372" s="124"/>
      <c r="F372" s="124"/>
      <c r="G372" s="124"/>
    </row>
    <row r="373" spans="1:9" ht="12" customHeight="1" x14ac:dyDescent="0.2">
      <c r="A373" s="12"/>
    </row>
    <row r="374" spans="1:9" ht="12" customHeight="1" x14ac:dyDescent="0.25">
      <c r="A374" s="16" t="s">
        <v>70</v>
      </c>
      <c r="B374" s="6">
        <v>2177</v>
      </c>
      <c r="C374" s="7"/>
      <c r="D374" s="7"/>
      <c r="E374" s="7"/>
      <c r="F374" s="29"/>
      <c r="G374" s="29"/>
    </row>
    <row r="375" spans="1:9" ht="12" customHeight="1" x14ac:dyDescent="0.2">
      <c r="A375" s="17" t="s">
        <v>71</v>
      </c>
      <c r="B375" s="2" t="s">
        <v>113</v>
      </c>
      <c r="C375" s="127" t="s">
        <v>73</v>
      </c>
      <c r="D375" s="128"/>
      <c r="F375" s="127" t="s">
        <v>74</v>
      </c>
      <c r="G375" s="128"/>
    </row>
    <row r="376" spans="1:9" ht="12" customHeight="1" x14ac:dyDescent="0.2">
      <c r="A376" s="17"/>
      <c r="C376" s="8" t="s">
        <v>75</v>
      </c>
      <c r="D376" s="8" t="s">
        <v>76</v>
      </c>
      <c r="F376" s="8" t="s">
        <v>77</v>
      </c>
      <c r="G376" s="8" t="s">
        <v>78</v>
      </c>
    </row>
    <row r="377" spans="1:9" ht="12" customHeight="1" x14ac:dyDescent="0.2">
      <c r="A377" s="17"/>
      <c r="B377" s="14" t="s">
        <v>30</v>
      </c>
      <c r="C377" s="20">
        <v>42.125</v>
      </c>
      <c r="D377" s="21">
        <f>C377*C$4</f>
        <v>1558.625</v>
      </c>
      <c r="E377" s="9"/>
      <c r="F377" s="22">
        <v>0.92</v>
      </c>
      <c r="G377" s="26">
        <f>F377*C$4</f>
        <v>34.04</v>
      </c>
    </row>
    <row r="378" spans="1:9" ht="12" customHeight="1" x14ac:dyDescent="0.2">
      <c r="A378" s="17"/>
      <c r="B378" s="14" t="s">
        <v>31</v>
      </c>
      <c r="C378" s="20">
        <v>42.125</v>
      </c>
      <c r="D378" s="21">
        <f>C378*C$5</f>
        <v>1642.875</v>
      </c>
      <c r="E378" s="9"/>
      <c r="F378" s="22">
        <v>0.92</v>
      </c>
      <c r="G378" s="26">
        <f>F378*C$5</f>
        <v>35.880000000000003</v>
      </c>
    </row>
    <row r="379" spans="1:9" ht="12" customHeight="1" x14ac:dyDescent="0.2">
      <c r="A379" s="17"/>
      <c r="B379" s="14" t="s">
        <v>32</v>
      </c>
      <c r="C379" s="20">
        <v>42.125</v>
      </c>
      <c r="D379" s="21">
        <f>C379*C$6</f>
        <v>1685</v>
      </c>
      <c r="E379" s="9"/>
      <c r="F379" s="22">
        <v>0.92</v>
      </c>
      <c r="G379" s="26">
        <f>F379*C$6</f>
        <v>36.800000000000004</v>
      </c>
    </row>
    <row r="380" spans="1:9" ht="12" customHeight="1" x14ac:dyDescent="0.2">
      <c r="A380" s="17"/>
      <c r="B380" s="14" t="s">
        <v>79</v>
      </c>
      <c r="C380" s="20">
        <v>42.125</v>
      </c>
      <c r="D380" s="21">
        <f>C380*C$7</f>
        <v>1600.75</v>
      </c>
      <c r="E380" s="9"/>
      <c r="F380" s="22">
        <v>0.92</v>
      </c>
      <c r="G380" s="26">
        <f>F380*C$7</f>
        <v>34.96</v>
      </c>
    </row>
    <row r="381" spans="1:9" ht="12" customHeight="1" x14ac:dyDescent="0.2">
      <c r="A381" s="17"/>
      <c r="B381" s="14" t="s">
        <v>34</v>
      </c>
      <c r="C381" s="20">
        <v>42.125</v>
      </c>
      <c r="D381" s="21">
        <f>C381*C$8</f>
        <v>1642.875</v>
      </c>
      <c r="E381" s="9"/>
      <c r="F381" s="22">
        <v>0.92</v>
      </c>
      <c r="G381" s="26">
        <f>F381*C$8</f>
        <v>35.880000000000003</v>
      </c>
    </row>
    <row r="382" spans="1:9" ht="12" customHeight="1" x14ac:dyDescent="0.2">
      <c r="A382" s="17"/>
      <c r="B382" s="15" t="s">
        <v>80</v>
      </c>
      <c r="C382" s="23"/>
      <c r="D382" s="24">
        <f>SUM(D377:D381)</f>
        <v>8130.125</v>
      </c>
      <c r="E382" s="9"/>
      <c r="F382" s="25"/>
      <c r="G382" s="27">
        <f>SUM(G377:G381)</f>
        <v>177.56</v>
      </c>
      <c r="I382" s="10"/>
    </row>
    <row r="383" spans="1:9" ht="12.75" x14ac:dyDescent="0.2">
      <c r="A383" s="18" t="s">
        <v>81</v>
      </c>
      <c r="B383" s="122" t="s">
        <v>91</v>
      </c>
      <c r="C383" s="123"/>
      <c r="D383" s="123"/>
      <c r="E383" s="123"/>
      <c r="F383" s="123"/>
      <c r="G383" s="123"/>
    </row>
    <row r="384" spans="1:9" ht="12.75" x14ac:dyDescent="0.2">
      <c r="A384" s="18" t="s">
        <v>83</v>
      </c>
      <c r="B384" s="124"/>
      <c r="C384" s="124"/>
      <c r="D384" s="124"/>
      <c r="E384" s="124"/>
      <c r="F384" s="124"/>
      <c r="G384" s="124"/>
    </row>
    <row r="385" spans="1:9" ht="25.5" x14ac:dyDescent="0.2">
      <c r="A385" s="30" t="s">
        <v>84</v>
      </c>
      <c r="B385" s="124" t="s">
        <v>85</v>
      </c>
      <c r="C385" s="124"/>
      <c r="D385" s="124"/>
      <c r="E385" s="124"/>
      <c r="F385" s="124"/>
      <c r="G385" s="124"/>
    </row>
    <row r="386" spans="1:9" ht="25.5" x14ac:dyDescent="0.2">
      <c r="A386" s="30" t="s">
        <v>86</v>
      </c>
      <c r="B386" s="125" t="s">
        <v>92</v>
      </c>
      <c r="C386" s="126"/>
      <c r="D386" s="126"/>
      <c r="E386" s="126"/>
      <c r="F386" s="126"/>
      <c r="G386" s="126"/>
    </row>
    <row r="387" spans="1:9" ht="12.75" x14ac:dyDescent="0.2">
      <c r="A387" s="19" t="s">
        <v>88</v>
      </c>
      <c r="B387" s="124"/>
      <c r="C387" s="124"/>
      <c r="D387" s="124"/>
      <c r="E387" s="124"/>
      <c r="F387" s="124"/>
      <c r="G387" s="124"/>
    </row>
    <row r="388" spans="1:9" ht="12" customHeight="1" x14ac:dyDescent="0.2">
      <c r="A388" s="12"/>
    </row>
    <row r="389" spans="1:9" ht="12" customHeight="1" x14ac:dyDescent="0.25">
      <c r="A389" s="16" t="s">
        <v>70</v>
      </c>
      <c r="B389" s="6">
        <v>3676</v>
      </c>
      <c r="C389" s="7"/>
      <c r="D389" s="7"/>
      <c r="E389" s="7"/>
      <c r="F389" s="29"/>
      <c r="G389" s="29"/>
    </row>
    <row r="390" spans="1:9" ht="12" customHeight="1" x14ac:dyDescent="0.2">
      <c r="A390" s="17" t="s">
        <v>71</v>
      </c>
      <c r="B390" s="2" t="s">
        <v>114</v>
      </c>
      <c r="C390" s="127" t="s">
        <v>73</v>
      </c>
      <c r="D390" s="128"/>
      <c r="F390" s="127" t="s">
        <v>74</v>
      </c>
      <c r="G390" s="128"/>
    </row>
    <row r="391" spans="1:9" ht="12" customHeight="1" x14ac:dyDescent="0.2">
      <c r="A391" s="17"/>
      <c r="C391" s="8" t="s">
        <v>75</v>
      </c>
      <c r="D391" s="8" t="s">
        <v>76</v>
      </c>
      <c r="F391" s="8" t="s">
        <v>77</v>
      </c>
      <c r="G391" s="8" t="s">
        <v>78</v>
      </c>
    </row>
    <row r="392" spans="1:9" ht="12" customHeight="1" x14ac:dyDescent="0.2">
      <c r="A392" s="17"/>
      <c r="B392" s="14" t="s">
        <v>30</v>
      </c>
      <c r="C392" s="20">
        <v>56.595999999999997</v>
      </c>
      <c r="D392" s="21">
        <f>C392*C$4</f>
        <v>2094.0519999999997</v>
      </c>
      <c r="E392" s="9"/>
      <c r="F392" s="22">
        <v>1.42</v>
      </c>
      <c r="G392" s="26">
        <f>F392*C$4</f>
        <v>52.54</v>
      </c>
    </row>
    <row r="393" spans="1:9" ht="12" customHeight="1" x14ac:dyDescent="0.2">
      <c r="A393" s="17"/>
      <c r="B393" s="14" t="s">
        <v>31</v>
      </c>
      <c r="C393" s="20">
        <v>56.595999999999997</v>
      </c>
      <c r="D393" s="21">
        <f>C393*C$5</f>
        <v>2207.2439999999997</v>
      </c>
      <c r="E393" s="9"/>
      <c r="F393" s="22">
        <v>1.42</v>
      </c>
      <c r="G393" s="26">
        <f>F393*C$5</f>
        <v>55.379999999999995</v>
      </c>
    </row>
    <row r="394" spans="1:9" ht="12" customHeight="1" x14ac:dyDescent="0.2">
      <c r="A394" s="17"/>
      <c r="B394" s="14" t="s">
        <v>32</v>
      </c>
      <c r="C394" s="20">
        <v>56.595999999999997</v>
      </c>
      <c r="D394" s="21">
        <f>C394*C$6</f>
        <v>2263.8399999999997</v>
      </c>
      <c r="E394" s="9"/>
      <c r="F394" s="22">
        <v>1.42</v>
      </c>
      <c r="G394" s="26">
        <f>F394*C$6</f>
        <v>56.8</v>
      </c>
    </row>
    <row r="395" spans="1:9" ht="12" customHeight="1" x14ac:dyDescent="0.2">
      <c r="A395" s="17"/>
      <c r="B395" s="14" t="s">
        <v>79</v>
      </c>
      <c r="C395" s="20">
        <v>56.595999999999997</v>
      </c>
      <c r="D395" s="21">
        <f>C395*C$7</f>
        <v>2150.6479999999997</v>
      </c>
      <c r="E395" s="9"/>
      <c r="F395" s="22">
        <v>1.42</v>
      </c>
      <c r="G395" s="26">
        <f>F395*C$7</f>
        <v>53.959999999999994</v>
      </c>
    </row>
    <row r="396" spans="1:9" ht="12" customHeight="1" x14ac:dyDescent="0.2">
      <c r="A396" s="17"/>
      <c r="B396" s="14" t="s">
        <v>34</v>
      </c>
      <c r="C396" s="20">
        <v>56.595999999999997</v>
      </c>
      <c r="D396" s="21">
        <f>C396*C$8</f>
        <v>2207.2439999999997</v>
      </c>
      <c r="E396" s="9"/>
      <c r="F396" s="22">
        <v>1.42</v>
      </c>
      <c r="G396" s="26">
        <f>F396*C$8</f>
        <v>55.379999999999995</v>
      </c>
    </row>
    <row r="397" spans="1:9" ht="12" customHeight="1" x14ac:dyDescent="0.2">
      <c r="A397" s="17"/>
      <c r="B397" s="15" t="s">
        <v>80</v>
      </c>
      <c r="C397" s="23"/>
      <c r="D397" s="24">
        <f>SUM(D392:D396)</f>
        <v>10923.027999999998</v>
      </c>
      <c r="E397" s="9"/>
      <c r="F397" s="25"/>
      <c r="G397" s="27">
        <f>SUM(G392:G396)</f>
        <v>274.05999999999995</v>
      </c>
      <c r="I397" s="10"/>
    </row>
    <row r="398" spans="1:9" ht="12.75" x14ac:dyDescent="0.2">
      <c r="A398" s="18" t="s">
        <v>81</v>
      </c>
      <c r="B398" s="122" t="s">
        <v>91</v>
      </c>
      <c r="C398" s="123"/>
      <c r="D398" s="123"/>
      <c r="E398" s="123"/>
      <c r="F398" s="123"/>
      <c r="G398" s="123"/>
    </row>
    <row r="399" spans="1:9" ht="12.75" x14ac:dyDescent="0.2">
      <c r="A399" s="18" t="s">
        <v>83</v>
      </c>
      <c r="B399" s="124"/>
      <c r="C399" s="124"/>
      <c r="D399" s="124"/>
      <c r="E399" s="124"/>
      <c r="F399" s="124"/>
      <c r="G399" s="124"/>
    </row>
    <row r="400" spans="1:9" ht="25.5" x14ac:dyDescent="0.2">
      <c r="A400" s="30" t="s">
        <v>84</v>
      </c>
      <c r="B400" s="124" t="s">
        <v>85</v>
      </c>
      <c r="C400" s="124"/>
      <c r="D400" s="124"/>
      <c r="E400" s="124"/>
      <c r="F400" s="124"/>
      <c r="G400" s="124"/>
    </row>
    <row r="401" spans="1:14" ht="25.5" x14ac:dyDescent="0.2">
      <c r="A401" s="30" t="s">
        <v>86</v>
      </c>
      <c r="B401" s="125" t="s">
        <v>92</v>
      </c>
      <c r="C401" s="126"/>
      <c r="D401" s="126"/>
      <c r="E401" s="126"/>
      <c r="F401" s="126"/>
      <c r="G401" s="126"/>
    </row>
    <row r="402" spans="1:14" ht="12.75" x14ac:dyDescent="0.2">
      <c r="A402" s="19" t="s">
        <v>88</v>
      </c>
      <c r="B402" s="124"/>
      <c r="C402" s="124"/>
      <c r="D402" s="124"/>
      <c r="E402" s="124"/>
      <c r="F402" s="124"/>
      <c r="G402" s="124"/>
    </row>
    <row r="403" spans="1:14" ht="12" customHeight="1" x14ac:dyDescent="0.2">
      <c r="A403" s="12"/>
    </row>
    <row r="404" spans="1:14" ht="24" customHeight="1" x14ac:dyDescent="0.3">
      <c r="A404" s="1" t="s">
        <v>115</v>
      </c>
      <c r="D404" s="130" t="s">
        <v>116</v>
      </c>
      <c r="E404" s="130"/>
      <c r="F404" s="130"/>
      <c r="G404" s="1"/>
      <c r="M404" s="129"/>
      <c r="N404" s="129"/>
    </row>
    <row r="405" spans="1:14" ht="12" customHeight="1" x14ac:dyDescent="0.2">
      <c r="A405" s="12"/>
    </row>
    <row r="406" spans="1:14" ht="12" customHeight="1" x14ac:dyDescent="0.2">
      <c r="A406" s="105" t="s">
        <v>117</v>
      </c>
      <c r="B406" s="104"/>
      <c r="C406" s="104"/>
      <c r="D406" s="50" t="s">
        <v>118</v>
      </c>
      <c r="F406" s="50" t="s">
        <v>119</v>
      </c>
    </row>
    <row r="407" spans="1:14" ht="12" customHeight="1" x14ac:dyDescent="0.2">
      <c r="A407" s="102">
        <f>B17</f>
        <v>470</v>
      </c>
      <c r="B407" s="104" t="str">
        <f>B18</f>
        <v>Lillestrøm - Bjørkelangen</v>
      </c>
      <c r="C407" s="104"/>
      <c r="D407" s="55">
        <f>D31</f>
        <v>766578.80800000019</v>
      </c>
      <c r="E407" s="56">
        <f>E31</f>
        <v>0</v>
      </c>
      <c r="F407" s="77">
        <f>G31</f>
        <v>16947.050000000003</v>
      </c>
    </row>
    <row r="408" spans="1:14" ht="12" customHeight="1" x14ac:dyDescent="0.2">
      <c r="A408" s="102">
        <f>B38</f>
        <v>480</v>
      </c>
      <c r="B408" s="104" t="str">
        <f>B39</f>
        <v>Lillestrøm - Løken - Bjørkelangen</v>
      </c>
      <c r="C408" s="104"/>
      <c r="D408" s="55">
        <f>D52</f>
        <v>507022.38299999991</v>
      </c>
      <c r="E408" s="56"/>
      <c r="F408" s="77">
        <f>G52</f>
        <v>11338.179999999998</v>
      </c>
    </row>
    <row r="409" spans="1:14" ht="12" customHeight="1" x14ac:dyDescent="0.2">
      <c r="A409" s="102">
        <v>2131</v>
      </c>
      <c r="B409" s="103" t="s">
        <v>90</v>
      </c>
      <c r="C409" s="104"/>
      <c r="D409" s="55">
        <f>D67</f>
        <v>11245.765000000001</v>
      </c>
      <c r="E409" s="56">
        <f>E67</f>
        <v>0</v>
      </c>
      <c r="F409" s="77">
        <f>G67</f>
        <v>340.04999999999995</v>
      </c>
    </row>
    <row r="410" spans="1:14" ht="12" customHeight="1" x14ac:dyDescent="0.2">
      <c r="A410" s="102">
        <v>2132</v>
      </c>
      <c r="B410" s="103" t="s">
        <v>93</v>
      </c>
      <c r="C410" s="104"/>
      <c r="D410" s="55">
        <f>D82</f>
        <v>7647.0629999999992</v>
      </c>
      <c r="E410" s="56">
        <f>E82</f>
        <v>0</v>
      </c>
      <c r="F410" s="77">
        <f>G82</f>
        <v>184.2</v>
      </c>
    </row>
    <row r="411" spans="1:14" ht="12" customHeight="1" x14ac:dyDescent="0.2">
      <c r="A411" s="102">
        <v>2133</v>
      </c>
      <c r="B411" s="104" t="s">
        <v>94</v>
      </c>
      <c r="C411" s="104"/>
      <c r="D411" s="55">
        <f>D97</f>
        <v>2746.5030000000002</v>
      </c>
      <c r="E411" s="56">
        <f>E83</f>
        <v>0</v>
      </c>
      <c r="F411" s="77">
        <f>G97</f>
        <v>73.44</v>
      </c>
    </row>
    <row r="412" spans="1:14" ht="12" customHeight="1" x14ac:dyDescent="0.2">
      <c r="A412" s="102">
        <v>2134</v>
      </c>
      <c r="B412" s="104" t="s">
        <v>95</v>
      </c>
      <c r="C412" s="104"/>
      <c r="D412" s="55">
        <f>D112</f>
        <v>11678.313</v>
      </c>
      <c r="E412" s="56">
        <f>E112</f>
        <v>0</v>
      </c>
      <c r="F412" s="77">
        <f>G112</f>
        <v>324.23999999999995</v>
      </c>
    </row>
    <row r="413" spans="1:14" ht="12" customHeight="1" x14ac:dyDescent="0.2">
      <c r="A413" s="102">
        <v>2135</v>
      </c>
      <c r="B413" s="104" t="s">
        <v>96</v>
      </c>
      <c r="C413" s="104"/>
      <c r="D413" s="55">
        <f>D127</f>
        <v>8007.67</v>
      </c>
      <c r="E413" s="56">
        <f>E127</f>
        <v>0</v>
      </c>
      <c r="F413" s="77">
        <f>G127</f>
        <v>236.90000000000003</v>
      </c>
    </row>
    <row r="414" spans="1:14" ht="12" customHeight="1" x14ac:dyDescent="0.2">
      <c r="A414" s="102">
        <v>2137</v>
      </c>
      <c r="B414" s="104" t="s">
        <v>97</v>
      </c>
      <c r="C414" s="104"/>
      <c r="D414" s="55">
        <f>D142</f>
        <v>10203.524000000001</v>
      </c>
      <c r="E414" s="56">
        <f>E142</f>
        <v>0</v>
      </c>
      <c r="F414" s="77">
        <f>G142</f>
        <v>293.36</v>
      </c>
    </row>
    <row r="415" spans="1:14" ht="12" customHeight="1" x14ac:dyDescent="0.2">
      <c r="A415" s="102">
        <v>2138</v>
      </c>
      <c r="B415" s="104" t="s">
        <v>98</v>
      </c>
      <c r="C415" s="104"/>
      <c r="D415" s="55">
        <f>D157</f>
        <v>37461.682000000001</v>
      </c>
      <c r="E415" s="56">
        <f>E157</f>
        <v>0</v>
      </c>
      <c r="F415" s="77">
        <f>G157</f>
        <v>901.83999999999992</v>
      </c>
    </row>
    <row r="416" spans="1:14" ht="12" customHeight="1" x14ac:dyDescent="0.2">
      <c r="A416" s="102">
        <v>2139</v>
      </c>
      <c r="B416" s="104" t="s">
        <v>99</v>
      </c>
      <c r="C416" s="104"/>
      <c r="D416" s="55">
        <f>D172</f>
        <v>6639.0069999999996</v>
      </c>
      <c r="E416" s="56">
        <f>E172</f>
        <v>0</v>
      </c>
      <c r="F416" s="77">
        <f>G172</f>
        <v>198.79000000000002</v>
      </c>
    </row>
    <row r="417" spans="1:6" ht="12" customHeight="1" x14ac:dyDescent="0.2">
      <c r="A417" s="102">
        <v>2140</v>
      </c>
      <c r="B417" s="104" t="s">
        <v>100</v>
      </c>
      <c r="C417" s="104"/>
      <c r="D417" s="55">
        <f>D187</f>
        <v>7356.0020000000004</v>
      </c>
      <c r="E417" s="56">
        <f>E187</f>
        <v>0</v>
      </c>
      <c r="F417" s="77">
        <f>G187</f>
        <v>167.91000000000003</v>
      </c>
    </row>
    <row r="418" spans="1:6" ht="12" customHeight="1" x14ac:dyDescent="0.2">
      <c r="A418" s="102">
        <v>2141</v>
      </c>
      <c r="B418" s="104" t="s">
        <v>101</v>
      </c>
      <c r="C418" s="104"/>
      <c r="D418" s="55">
        <f>D202</f>
        <v>9683.1279999999988</v>
      </c>
      <c r="E418" s="56">
        <f>E202</f>
        <v>0</v>
      </c>
      <c r="F418" s="77">
        <f>G202</f>
        <v>217.03000000000003</v>
      </c>
    </row>
    <row r="419" spans="1:6" ht="12" customHeight="1" x14ac:dyDescent="0.2">
      <c r="A419" s="102">
        <v>2142</v>
      </c>
      <c r="B419" s="104" t="s">
        <v>102</v>
      </c>
      <c r="C419" s="104"/>
      <c r="D419" s="55">
        <f>D217</f>
        <v>8756.1329999999998</v>
      </c>
      <c r="E419" s="56">
        <f>E203</f>
        <v>0</v>
      </c>
      <c r="F419" s="77">
        <f>G217</f>
        <v>185.39999999999998</v>
      </c>
    </row>
    <row r="420" spans="1:6" ht="12" customHeight="1" x14ac:dyDescent="0.2">
      <c r="A420" s="102">
        <v>2143</v>
      </c>
      <c r="B420" s="104" t="s">
        <v>103</v>
      </c>
      <c r="C420" s="104"/>
      <c r="D420" s="55">
        <f>D232</f>
        <v>8890.9310000000005</v>
      </c>
      <c r="E420" s="56">
        <f>E204</f>
        <v>0</v>
      </c>
      <c r="F420" s="77">
        <f>G232</f>
        <v>196.86</v>
      </c>
    </row>
    <row r="421" spans="1:6" ht="12" customHeight="1" x14ac:dyDescent="0.2">
      <c r="A421" s="102">
        <v>2144</v>
      </c>
      <c r="B421" s="104" t="s">
        <v>104</v>
      </c>
      <c r="C421" s="104"/>
      <c r="D421" s="55">
        <f>D247</f>
        <v>2879.9460000000004</v>
      </c>
      <c r="E421" s="56"/>
      <c r="F421" s="77">
        <f>G247</f>
        <v>44.39</v>
      </c>
    </row>
    <row r="422" spans="1:6" ht="12" customHeight="1" x14ac:dyDescent="0.2">
      <c r="A422" s="102">
        <v>2145</v>
      </c>
      <c r="B422" s="104" t="s">
        <v>105</v>
      </c>
      <c r="C422" s="104"/>
      <c r="D422" s="55">
        <f>D262</f>
        <v>7154.7029999999995</v>
      </c>
      <c r="E422" s="56">
        <f t="shared" ref="E422:E427" si="0">E205</f>
        <v>0</v>
      </c>
      <c r="F422" s="77">
        <f>G262</f>
        <v>164.04999999999998</v>
      </c>
    </row>
    <row r="423" spans="1:6" ht="12" customHeight="1" x14ac:dyDescent="0.2">
      <c r="A423" s="102">
        <v>2146</v>
      </c>
      <c r="B423" s="104" t="s">
        <v>106</v>
      </c>
      <c r="C423" s="104"/>
      <c r="D423" s="55">
        <f>D277</f>
        <v>16351.064999999999</v>
      </c>
      <c r="E423" s="56">
        <f t="shared" si="0"/>
        <v>0</v>
      </c>
      <c r="F423" s="77">
        <f>G277</f>
        <v>385.74</v>
      </c>
    </row>
    <row r="424" spans="1:6" ht="12" customHeight="1" x14ac:dyDescent="0.2">
      <c r="A424" s="102">
        <v>2148</v>
      </c>
      <c r="B424" s="104" t="s">
        <v>107</v>
      </c>
      <c r="C424" s="104"/>
      <c r="D424" s="55">
        <f>D292</f>
        <v>10293.269</v>
      </c>
      <c r="E424" s="56">
        <f t="shared" si="0"/>
        <v>0</v>
      </c>
      <c r="F424" s="77">
        <f>G292</f>
        <v>237.39000000000001</v>
      </c>
    </row>
    <row r="425" spans="1:6" ht="12" customHeight="1" x14ac:dyDescent="0.2">
      <c r="A425" s="102">
        <v>2150</v>
      </c>
      <c r="B425" s="103" t="s">
        <v>108</v>
      </c>
      <c r="C425" s="104"/>
      <c r="D425" s="55">
        <f>D307</f>
        <v>14792.292000000001</v>
      </c>
      <c r="E425" s="56">
        <f t="shared" si="0"/>
        <v>0</v>
      </c>
      <c r="F425" s="77">
        <f>G307</f>
        <v>322.30999999999995</v>
      </c>
    </row>
    <row r="426" spans="1:6" ht="12" customHeight="1" x14ac:dyDescent="0.2">
      <c r="A426" s="102">
        <v>2171</v>
      </c>
      <c r="B426" s="103" t="s">
        <v>109</v>
      </c>
      <c r="C426" s="104"/>
      <c r="D426" s="55">
        <f>D322</f>
        <v>14082.528</v>
      </c>
      <c r="E426" s="56">
        <f t="shared" si="0"/>
        <v>0</v>
      </c>
      <c r="F426" s="77">
        <f>G322</f>
        <v>324.92999999999995</v>
      </c>
    </row>
    <row r="427" spans="1:6" ht="12" customHeight="1" x14ac:dyDescent="0.2">
      <c r="A427" s="102">
        <v>2172</v>
      </c>
      <c r="B427" s="103" t="s">
        <v>110</v>
      </c>
      <c r="C427" s="104"/>
      <c r="D427" s="55">
        <f>D337</f>
        <v>42347.288</v>
      </c>
      <c r="E427" s="56">
        <f t="shared" si="0"/>
        <v>0</v>
      </c>
      <c r="F427" s="77">
        <f>G337</f>
        <v>974.64999999999986</v>
      </c>
    </row>
    <row r="428" spans="1:6" ht="12" customHeight="1" x14ac:dyDescent="0.2">
      <c r="A428" s="102">
        <v>2173</v>
      </c>
      <c r="B428" s="104" t="s">
        <v>111</v>
      </c>
      <c r="C428" s="104"/>
      <c r="D428" s="55">
        <f>D352</f>
        <v>8878.9650000000001</v>
      </c>
      <c r="E428" s="56"/>
      <c r="F428" s="77">
        <f>G352</f>
        <v>179.49000000000004</v>
      </c>
    </row>
    <row r="429" spans="1:6" ht="12" customHeight="1" x14ac:dyDescent="0.2">
      <c r="A429" s="102">
        <v>2175</v>
      </c>
      <c r="B429" s="103" t="s">
        <v>112</v>
      </c>
      <c r="C429" s="104"/>
      <c r="D429" s="55">
        <f>D367</f>
        <v>10208.069</v>
      </c>
      <c r="E429" s="56">
        <f>E211</f>
        <v>0</v>
      </c>
      <c r="F429" s="77">
        <f>G367</f>
        <v>236.62</v>
      </c>
    </row>
    <row r="430" spans="1:6" ht="12" customHeight="1" x14ac:dyDescent="0.2">
      <c r="A430" s="102">
        <v>2177</v>
      </c>
      <c r="B430" s="104" t="s">
        <v>113</v>
      </c>
      <c r="C430" s="104"/>
      <c r="D430" s="55">
        <f>D382</f>
        <v>8130.125</v>
      </c>
      <c r="E430" s="56">
        <f>E212</f>
        <v>0</v>
      </c>
      <c r="F430" s="77">
        <f>G382</f>
        <v>177.56</v>
      </c>
    </row>
    <row r="431" spans="1:6" ht="12" customHeight="1" x14ac:dyDescent="0.2">
      <c r="A431" s="48">
        <v>3676</v>
      </c>
      <c r="B431" s="104" t="s">
        <v>114</v>
      </c>
      <c r="C431" s="104"/>
      <c r="D431" s="55">
        <f>D397</f>
        <v>10923.027999999998</v>
      </c>
      <c r="E431" s="56"/>
      <c r="F431" s="77">
        <f>G397</f>
        <v>274.05999999999995</v>
      </c>
    </row>
    <row r="432" spans="1:6" ht="12" customHeight="1" x14ac:dyDescent="0.2">
      <c r="A432" s="57" t="s">
        <v>120</v>
      </c>
      <c r="B432" s="58"/>
      <c r="C432" s="59"/>
      <c r="D432" s="60">
        <f>SUM(D407:D431)</f>
        <v>1549958.19</v>
      </c>
      <c r="E432" s="60">
        <f>SUM(E407:E431)</f>
        <v>0</v>
      </c>
      <c r="F432" s="60">
        <f>SUM(F407:F431)</f>
        <v>34926.44</v>
      </c>
    </row>
    <row r="433" spans="1:6" ht="12" customHeight="1" x14ac:dyDescent="0.2">
      <c r="A433" s="48"/>
    </row>
    <row r="434" spans="1:6" ht="12" customHeight="1" x14ac:dyDescent="0.2">
      <c r="A434" s="48"/>
    </row>
    <row r="435" spans="1:6" ht="12" customHeight="1" x14ac:dyDescent="0.2">
      <c r="A435" s="48"/>
    </row>
    <row r="436" spans="1:6" ht="12" customHeight="1" x14ac:dyDescent="0.2">
      <c r="A436" s="12"/>
      <c r="D436" s="56"/>
    </row>
    <row r="437" spans="1:6" ht="12" customHeight="1" x14ac:dyDescent="0.2">
      <c r="A437" s="12"/>
    </row>
    <row r="438" spans="1:6" ht="12" customHeight="1" x14ac:dyDescent="0.2">
      <c r="A438" s="12"/>
    </row>
    <row r="439" spans="1:6" ht="12" customHeight="1" x14ac:dyDescent="0.2">
      <c r="A439" s="12"/>
      <c r="D439" s="56"/>
      <c r="F439" s="56"/>
    </row>
    <row r="440" spans="1:6" ht="12" customHeight="1" x14ac:dyDescent="0.2">
      <c r="A440" s="12"/>
    </row>
    <row r="441" spans="1:6" ht="12" customHeight="1" x14ac:dyDescent="0.2">
      <c r="A441" s="12"/>
      <c r="D441" s="69"/>
      <c r="F441" s="70"/>
    </row>
    <row r="442" spans="1:6" ht="12" customHeight="1" x14ac:dyDescent="0.2">
      <c r="A442" s="12"/>
    </row>
    <row r="443" spans="1:6" ht="12" customHeight="1" x14ac:dyDescent="0.2">
      <c r="A443" s="12"/>
    </row>
    <row r="444" spans="1:6" ht="12" customHeight="1" x14ac:dyDescent="0.2">
      <c r="A444" s="12"/>
    </row>
    <row r="445" spans="1:6" ht="12" customHeight="1" x14ac:dyDescent="0.2">
      <c r="A445" s="12"/>
    </row>
    <row r="446" spans="1:6" ht="12" customHeight="1" x14ac:dyDescent="0.2">
      <c r="A446" s="12"/>
    </row>
    <row r="447" spans="1:6" ht="12" customHeight="1" x14ac:dyDescent="0.2">
      <c r="A447" s="12"/>
    </row>
    <row r="448" spans="1:6" ht="12" customHeight="1" x14ac:dyDescent="0.2">
      <c r="A448" s="12"/>
    </row>
    <row r="449" spans="1:1" ht="12" customHeight="1" x14ac:dyDescent="0.2">
      <c r="A449" s="12"/>
    </row>
    <row r="450" spans="1:1" ht="12" customHeight="1" x14ac:dyDescent="0.2">
      <c r="A450" s="12"/>
    </row>
    <row r="451" spans="1:1" ht="12" customHeight="1" x14ac:dyDescent="0.2">
      <c r="A451" s="12"/>
    </row>
    <row r="452" spans="1:1" ht="12" customHeight="1" x14ac:dyDescent="0.2">
      <c r="A452" s="12"/>
    </row>
    <row r="453" spans="1:1" ht="12" customHeight="1" x14ac:dyDescent="0.2">
      <c r="A453" s="12"/>
    </row>
    <row r="454" spans="1:1" ht="12" customHeight="1" x14ac:dyDescent="0.2">
      <c r="A454" s="12"/>
    </row>
    <row r="455" spans="1:1" ht="12" customHeight="1" x14ac:dyDescent="0.2">
      <c r="A455" s="12"/>
    </row>
    <row r="456" spans="1:1" ht="12" customHeight="1" x14ac:dyDescent="0.2">
      <c r="A456" s="12"/>
    </row>
    <row r="457" spans="1:1" ht="12" customHeight="1" x14ac:dyDescent="0.2">
      <c r="A457" s="12"/>
    </row>
    <row r="458" spans="1:1" ht="12" customHeight="1" x14ac:dyDescent="0.2">
      <c r="A458" s="12"/>
    </row>
    <row r="459" spans="1:1" ht="12" customHeight="1" x14ac:dyDescent="0.2">
      <c r="A459" s="12"/>
    </row>
    <row r="460" spans="1:1" ht="12" customHeight="1" x14ac:dyDescent="0.2">
      <c r="A460" s="12"/>
    </row>
    <row r="461" spans="1:1" ht="12" customHeight="1" x14ac:dyDescent="0.2">
      <c r="A461" s="12"/>
    </row>
    <row r="462" spans="1:1" ht="12" customHeight="1" x14ac:dyDescent="0.2">
      <c r="A462" s="12"/>
    </row>
    <row r="463" spans="1:1" ht="12" customHeight="1" x14ac:dyDescent="0.2">
      <c r="A463" s="12"/>
    </row>
    <row r="464" spans="1:1" ht="12" customHeight="1" x14ac:dyDescent="0.2">
      <c r="A464" s="12"/>
    </row>
    <row r="465" spans="1:1" ht="12" customHeight="1" x14ac:dyDescent="0.2">
      <c r="A465" s="12"/>
    </row>
    <row r="466" spans="1:1" ht="12" customHeight="1" x14ac:dyDescent="0.2">
      <c r="A466" s="12"/>
    </row>
    <row r="467" spans="1:1" ht="12" customHeight="1" x14ac:dyDescent="0.2">
      <c r="A467" s="12"/>
    </row>
    <row r="468" spans="1:1" ht="12" customHeight="1" x14ac:dyDescent="0.2">
      <c r="A468" s="12"/>
    </row>
    <row r="469" spans="1:1" ht="12" customHeight="1" x14ac:dyDescent="0.2">
      <c r="A469" s="12"/>
    </row>
    <row r="470" spans="1:1" ht="12" customHeight="1" x14ac:dyDescent="0.2">
      <c r="A470" s="12"/>
    </row>
    <row r="471" spans="1:1" ht="12" customHeight="1" x14ac:dyDescent="0.2">
      <c r="A471" s="12"/>
    </row>
    <row r="472" spans="1:1" ht="12" customHeight="1" x14ac:dyDescent="0.2">
      <c r="A472" s="12"/>
    </row>
    <row r="473" spans="1:1" ht="12" customHeight="1" x14ac:dyDescent="0.2">
      <c r="A473" s="12"/>
    </row>
    <row r="474" spans="1:1" ht="12" customHeight="1" x14ac:dyDescent="0.2">
      <c r="A474" s="12"/>
    </row>
    <row r="475" spans="1:1" ht="12" customHeight="1" x14ac:dyDescent="0.2">
      <c r="A475" s="12"/>
    </row>
    <row r="476" spans="1:1" ht="12" customHeight="1" x14ac:dyDescent="0.2">
      <c r="A476" s="12"/>
    </row>
    <row r="477" spans="1:1" ht="12" customHeight="1" x14ac:dyDescent="0.2">
      <c r="A477" s="12"/>
    </row>
    <row r="478" spans="1:1" ht="12" customHeight="1" x14ac:dyDescent="0.2">
      <c r="A478" s="12"/>
    </row>
    <row r="479" spans="1:1" ht="12" customHeight="1" x14ac:dyDescent="0.2">
      <c r="A479" s="12"/>
    </row>
    <row r="480" spans="1:1" ht="12" customHeight="1" x14ac:dyDescent="0.2">
      <c r="A480" s="12"/>
    </row>
    <row r="481" spans="1:1" ht="12" customHeight="1" x14ac:dyDescent="0.2">
      <c r="A481" s="12"/>
    </row>
    <row r="482" spans="1:1" ht="12" customHeight="1" x14ac:dyDescent="0.2">
      <c r="A482" s="12"/>
    </row>
    <row r="483" spans="1:1" ht="12" customHeight="1" x14ac:dyDescent="0.2">
      <c r="A483" s="12"/>
    </row>
    <row r="484" spans="1:1" ht="12" customHeight="1" x14ac:dyDescent="0.2">
      <c r="A484" s="12"/>
    </row>
    <row r="485" spans="1:1" ht="12" customHeight="1" x14ac:dyDescent="0.2">
      <c r="A485" s="12"/>
    </row>
    <row r="486" spans="1:1" ht="12" customHeight="1" x14ac:dyDescent="0.2">
      <c r="A486" s="12"/>
    </row>
    <row r="487" spans="1:1" ht="12" customHeight="1" x14ac:dyDescent="0.2">
      <c r="A487" s="12"/>
    </row>
    <row r="488" spans="1:1" ht="12" customHeight="1" x14ac:dyDescent="0.2">
      <c r="A488" s="12"/>
    </row>
    <row r="489" spans="1:1" ht="12" customHeight="1" x14ac:dyDescent="0.2">
      <c r="A489" s="12"/>
    </row>
    <row r="490" spans="1:1" ht="12" customHeight="1" x14ac:dyDescent="0.2">
      <c r="A490" s="12"/>
    </row>
    <row r="491" spans="1:1" ht="12" customHeight="1" x14ac:dyDescent="0.2">
      <c r="A491" s="12"/>
    </row>
    <row r="492" spans="1:1" ht="12" customHeight="1" x14ac:dyDescent="0.2">
      <c r="A492" s="12"/>
    </row>
    <row r="493" spans="1:1" ht="12" customHeight="1" x14ac:dyDescent="0.2">
      <c r="A493" s="12"/>
    </row>
    <row r="494" spans="1:1" ht="12" customHeight="1" x14ac:dyDescent="0.2">
      <c r="A494" s="12"/>
    </row>
    <row r="495" spans="1:1" ht="12" customHeight="1" x14ac:dyDescent="0.2">
      <c r="A495" s="12"/>
    </row>
    <row r="496" spans="1:1" ht="12" customHeight="1" x14ac:dyDescent="0.2">
      <c r="A496" s="12"/>
    </row>
    <row r="497" spans="1:1" ht="12" customHeight="1" x14ac:dyDescent="0.2">
      <c r="A497" s="12"/>
    </row>
    <row r="498" spans="1:1" ht="12" customHeight="1" x14ac:dyDescent="0.2">
      <c r="A498" s="12"/>
    </row>
    <row r="499" spans="1:1" ht="12" customHeight="1" x14ac:dyDescent="0.2">
      <c r="A499" s="12"/>
    </row>
    <row r="500" spans="1:1" ht="12" customHeight="1" x14ac:dyDescent="0.2">
      <c r="A500" s="12"/>
    </row>
    <row r="501" spans="1:1" ht="12" customHeight="1" x14ac:dyDescent="0.2">
      <c r="A501" s="12"/>
    </row>
    <row r="502" spans="1:1" ht="12" customHeight="1" x14ac:dyDescent="0.2">
      <c r="A502" s="12"/>
    </row>
    <row r="503" spans="1:1" ht="12" customHeight="1" x14ac:dyDescent="0.2">
      <c r="A503" s="12"/>
    </row>
    <row r="504" spans="1:1" ht="12" customHeight="1" x14ac:dyDescent="0.2">
      <c r="A504" s="12"/>
    </row>
    <row r="505" spans="1:1" ht="12" customHeight="1" x14ac:dyDescent="0.2">
      <c r="A505" s="12"/>
    </row>
    <row r="506" spans="1:1" ht="12" customHeight="1" x14ac:dyDescent="0.2">
      <c r="A506" s="12"/>
    </row>
    <row r="507" spans="1:1" ht="12" customHeight="1" x14ac:dyDescent="0.2">
      <c r="A507" s="12"/>
    </row>
    <row r="508" spans="1:1" ht="12" customHeight="1" x14ac:dyDescent="0.2">
      <c r="A508" s="12"/>
    </row>
    <row r="509" spans="1:1" ht="12" customHeight="1" x14ac:dyDescent="0.2">
      <c r="A509" s="12"/>
    </row>
    <row r="510" spans="1:1" ht="12" customHeight="1" x14ac:dyDescent="0.2">
      <c r="A510" s="12"/>
    </row>
    <row r="511" spans="1:1" ht="12" customHeight="1" x14ac:dyDescent="0.2">
      <c r="A511" s="12"/>
    </row>
    <row r="512" spans="1:1" ht="12" customHeight="1" x14ac:dyDescent="0.2">
      <c r="A512" s="12"/>
    </row>
    <row r="513" spans="1:1" ht="12" customHeight="1" x14ac:dyDescent="0.2">
      <c r="A513" s="12"/>
    </row>
    <row r="514" spans="1:1" ht="12" customHeight="1" x14ac:dyDescent="0.2">
      <c r="A514" s="12"/>
    </row>
    <row r="515" spans="1:1" ht="12" customHeight="1" x14ac:dyDescent="0.2">
      <c r="A515" s="12"/>
    </row>
    <row r="516" spans="1:1" ht="12" customHeight="1" x14ac:dyDescent="0.2">
      <c r="A516" s="12"/>
    </row>
    <row r="517" spans="1:1" ht="12" customHeight="1" x14ac:dyDescent="0.2">
      <c r="A517" s="12"/>
    </row>
    <row r="518" spans="1:1" ht="12" customHeight="1" x14ac:dyDescent="0.2">
      <c r="A518" s="12"/>
    </row>
    <row r="519" spans="1:1" ht="12" customHeight="1" x14ac:dyDescent="0.2">
      <c r="A519" s="12"/>
    </row>
    <row r="520" spans="1:1" ht="12" customHeight="1" x14ac:dyDescent="0.2">
      <c r="A520" s="12"/>
    </row>
    <row r="521" spans="1:1" ht="12" customHeight="1" x14ac:dyDescent="0.2">
      <c r="A521" s="12"/>
    </row>
    <row r="522" spans="1:1" ht="12" customHeight="1" x14ac:dyDescent="0.2">
      <c r="A522" s="12"/>
    </row>
    <row r="523" spans="1:1" ht="12" customHeight="1" x14ac:dyDescent="0.2">
      <c r="A523" s="12"/>
    </row>
    <row r="524" spans="1:1" ht="12" customHeight="1" x14ac:dyDescent="0.2">
      <c r="A524" s="12"/>
    </row>
    <row r="525" spans="1:1" ht="12" customHeight="1" x14ac:dyDescent="0.2">
      <c r="A525" s="12"/>
    </row>
    <row r="526" spans="1:1" ht="12" customHeight="1" x14ac:dyDescent="0.2">
      <c r="A526" s="12"/>
    </row>
    <row r="527" spans="1:1" ht="12" customHeight="1" x14ac:dyDescent="0.2">
      <c r="A527" s="12"/>
    </row>
    <row r="528" spans="1:1" ht="12" customHeight="1" x14ac:dyDescent="0.2">
      <c r="A528" s="12"/>
    </row>
    <row r="529" spans="1:1" ht="12" customHeight="1" x14ac:dyDescent="0.2">
      <c r="A529" s="12"/>
    </row>
    <row r="530" spans="1:1" ht="12" customHeight="1" x14ac:dyDescent="0.2">
      <c r="A530" s="12"/>
    </row>
    <row r="531" spans="1:1" ht="12" customHeight="1" x14ac:dyDescent="0.2">
      <c r="A531" s="12"/>
    </row>
    <row r="532" spans="1:1" ht="12" customHeight="1" x14ac:dyDescent="0.2">
      <c r="A532" s="12"/>
    </row>
    <row r="533" spans="1:1" ht="12" customHeight="1" x14ac:dyDescent="0.2">
      <c r="A533" s="12"/>
    </row>
    <row r="534" spans="1:1" ht="12" customHeight="1" x14ac:dyDescent="0.2">
      <c r="A534" s="12"/>
    </row>
    <row r="535" spans="1:1" ht="12" customHeight="1" x14ac:dyDescent="0.2">
      <c r="A535" s="12"/>
    </row>
  </sheetData>
  <mergeCells count="195">
    <mergeCell ref="F105:G105"/>
    <mergeCell ref="B190:G190"/>
    <mergeCell ref="B160:G160"/>
    <mergeCell ref="B71:G71"/>
    <mergeCell ref="B72:G72"/>
    <mergeCell ref="B100:G100"/>
    <mergeCell ref="B83:G83"/>
    <mergeCell ref="B84:G84"/>
    <mergeCell ref="B86:G86"/>
    <mergeCell ref="B87:G87"/>
    <mergeCell ref="C90:D90"/>
    <mergeCell ref="B189:G189"/>
    <mergeCell ref="F150:G150"/>
    <mergeCell ref="C150:D150"/>
    <mergeCell ref="B130:G130"/>
    <mergeCell ref="B113:G113"/>
    <mergeCell ref="B69:G69"/>
    <mergeCell ref="F39:G39"/>
    <mergeCell ref="B53:G53"/>
    <mergeCell ref="B54:G54"/>
    <mergeCell ref="B55:G55"/>
    <mergeCell ref="B56:G56"/>
    <mergeCell ref="B57:G57"/>
    <mergeCell ref="F90:G90"/>
    <mergeCell ref="B98:G98"/>
    <mergeCell ref="M1:N1"/>
    <mergeCell ref="B192:G192"/>
    <mergeCell ref="B188:G188"/>
    <mergeCell ref="B191:G191"/>
    <mergeCell ref="B143:G143"/>
    <mergeCell ref="B144:G144"/>
    <mergeCell ref="B146:G146"/>
    <mergeCell ref="B147:G147"/>
    <mergeCell ref="B158:G158"/>
    <mergeCell ref="B128:G128"/>
    <mergeCell ref="B161:G161"/>
    <mergeCell ref="B162:G162"/>
    <mergeCell ref="B173:G173"/>
    <mergeCell ref="B176:G176"/>
    <mergeCell ref="B177:G177"/>
    <mergeCell ref="B174:G174"/>
    <mergeCell ref="B175:G175"/>
    <mergeCell ref="B159:G159"/>
    <mergeCell ref="B129:G129"/>
    <mergeCell ref="B102:G102"/>
    <mergeCell ref="C105:D105"/>
    <mergeCell ref="B132:G132"/>
    <mergeCell ref="C135:D135"/>
    <mergeCell ref="F135:G135"/>
    <mergeCell ref="A3:C3"/>
    <mergeCell ref="A4:B4"/>
    <mergeCell ref="A10:B10"/>
    <mergeCell ref="A12:B12"/>
    <mergeCell ref="A13:B13"/>
    <mergeCell ref="A14:B14"/>
    <mergeCell ref="A15:B15"/>
    <mergeCell ref="C18:D18"/>
    <mergeCell ref="A11:B11"/>
    <mergeCell ref="D8:G8"/>
    <mergeCell ref="D4:G4"/>
    <mergeCell ref="D5:G5"/>
    <mergeCell ref="D6:G6"/>
    <mergeCell ref="D7:G7"/>
    <mergeCell ref="F18:G18"/>
    <mergeCell ref="B34:G34"/>
    <mergeCell ref="B114:G114"/>
    <mergeCell ref="B116:G116"/>
    <mergeCell ref="B117:G117"/>
    <mergeCell ref="C120:D120"/>
    <mergeCell ref="F120:G120"/>
    <mergeCell ref="A5:B5"/>
    <mergeCell ref="A7:B7"/>
    <mergeCell ref="A8:B8"/>
    <mergeCell ref="A9:B9"/>
    <mergeCell ref="C60:D60"/>
    <mergeCell ref="F60:G60"/>
    <mergeCell ref="B99:G99"/>
    <mergeCell ref="B101:G101"/>
    <mergeCell ref="B36:G36"/>
    <mergeCell ref="B85:G85"/>
    <mergeCell ref="C75:D75"/>
    <mergeCell ref="F75:G75"/>
    <mergeCell ref="C39:D39"/>
    <mergeCell ref="B32:G32"/>
    <mergeCell ref="B33:G33"/>
    <mergeCell ref="B35:G35"/>
    <mergeCell ref="B70:G70"/>
    <mergeCell ref="B68:G68"/>
    <mergeCell ref="M404:N404"/>
    <mergeCell ref="D404:F404"/>
    <mergeCell ref="B203:G203"/>
    <mergeCell ref="B204:G204"/>
    <mergeCell ref="B205:G205"/>
    <mergeCell ref="B206:G206"/>
    <mergeCell ref="B207:G207"/>
    <mergeCell ref="B115:G115"/>
    <mergeCell ref="B145:G145"/>
    <mergeCell ref="B131:G131"/>
    <mergeCell ref="C180:D180"/>
    <mergeCell ref="F180:G180"/>
    <mergeCell ref="C195:D195"/>
    <mergeCell ref="F195:G195"/>
    <mergeCell ref="C165:D165"/>
    <mergeCell ref="F165:G165"/>
    <mergeCell ref="C210:D210"/>
    <mergeCell ref="F210:G210"/>
    <mergeCell ref="B218:G218"/>
    <mergeCell ref="B219:G219"/>
    <mergeCell ref="B220:G220"/>
    <mergeCell ref="B221:G221"/>
    <mergeCell ref="B222:G222"/>
    <mergeCell ref="C225:D225"/>
    <mergeCell ref="F225:G225"/>
    <mergeCell ref="B233:G233"/>
    <mergeCell ref="B234:G234"/>
    <mergeCell ref="B235:G235"/>
    <mergeCell ref="B236:G236"/>
    <mergeCell ref="B237:G237"/>
    <mergeCell ref="C240:D240"/>
    <mergeCell ref="F240:G240"/>
    <mergeCell ref="B248:G248"/>
    <mergeCell ref="B249:G249"/>
    <mergeCell ref="B250:G250"/>
    <mergeCell ref="B251:G251"/>
    <mergeCell ref="B252:G252"/>
    <mergeCell ref="C255:D255"/>
    <mergeCell ref="F255:G255"/>
    <mergeCell ref="B263:G263"/>
    <mergeCell ref="B264:G264"/>
    <mergeCell ref="B265:G265"/>
    <mergeCell ref="B266:G266"/>
    <mergeCell ref="B267:G267"/>
    <mergeCell ref="C270:D270"/>
    <mergeCell ref="F270:G270"/>
    <mergeCell ref="B278:G278"/>
    <mergeCell ref="B279:G279"/>
    <mergeCell ref="B280:G280"/>
    <mergeCell ref="B281:G281"/>
    <mergeCell ref="B282:G282"/>
    <mergeCell ref="C285:D285"/>
    <mergeCell ref="F285:G285"/>
    <mergeCell ref="B293:G293"/>
    <mergeCell ref="B294:G294"/>
    <mergeCell ref="B295:G295"/>
    <mergeCell ref="B296:G296"/>
    <mergeCell ref="B297:G297"/>
    <mergeCell ref="C300:D300"/>
    <mergeCell ref="F300:G300"/>
    <mergeCell ref="B308:G308"/>
    <mergeCell ref="B309:G309"/>
    <mergeCell ref="B310:G310"/>
    <mergeCell ref="B311:G311"/>
    <mergeCell ref="B312:G312"/>
    <mergeCell ref="C315:D315"/>
    <mergeCell ref="F315:G315"/>
    <mergeCell ref="B323:G323"/>
    <mergeCell ref="B324:G324"/>
    <mergeCell ref="B325:G325"/>
    <mergeCell ref="B326:G326"/>
    <mergeCell ref="B327:G327"/>
    <mergeCell ref="C330:D330"/>
    <mergeCell ref="F330:G330"/>
    <mergeCell ref="B338:G338"/>
    <mergeCell ref="B339:G339"/>
    <mergeCell ref="B340:G340"/>
    <mergeCell ref="B341:G341"/>
    <mergeCell ref="B342:G342"/>
    <mergeCell ref="C345:D345"/>
    <mergeCell ref="F345:G345"/>
    <mergeCell ref="B353:G353"/>
    <mergeCell ref="B354:G354"/>
    <mergeCell ref="B355:G355"/>
    <mergeCell ref="B356:G356"/>
    <mergeCell ref="B357:G357"/>
    <mergeCell ref="C360:D360"/>
    <mergeCell ref="F360:G360"/>
    <mergeCell ref="B368:G368"/>
    <mergeCell ref="B369:G369"/>
    <mergeCell ref="B370:G370"/>
    <mergeCell ref="B371:G371"/>
    <mergeCell ref="B398:G398"/>
    <mergeCell ref="B399:G399"/>
    <mergeCell ref="B400:G400"/>
    <mergeCell ref="B401:G401"/>
    <mergeCell ref="B402:G402"/>
    <mergeCell ref="B372:G372"/>
    <mergeCell ref="C375:D375"/>
    <mergeCell ref="F375:G375"/>
    <mergeCell ref="B383:G383"/>
    <mergeCell ref="B384:G384"/>
    <mergeCell ref="B385:G385"/>
    <mergeCell ref="B386:G386"/>
    <mergeCell ref="B387:G387"/>
    <mergeCell ref="C390:D390"/>
    <mergeCell ref="F390:G390"/>
  </mergeCells>
  <pageMargins left="0.98425196850393704" right="0.39370078740157483" top="0.39370078740157483" bottom="0.39370078740157483" header="0.51181102362204722" footer="0.51181102362204722"/>
  <pageSetup paperSize="9" scale="68" orientation="portrait" horizontalDpi="300" verticalDpi="300" r:id="rId1"/>
  <headerFooter alignWithMargins="0"/>
  <rowBreaks count="5" manualBreakCount="5">
    <brk id="37" max="16383" man="1"/>
    <brk id="58" max="16383" man="1"/>
    <brk id="103" max="16383" man="1"/>
    <brk id="148" max="16383" man="1"/>
    <brk id="19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06493-E463-4A78-8A08-55399ECCF229}">
  <sheetPr>
    <tabColor theme="6" tint="0.39997558519241921"/>
  </sheetPr>
  <dimension ref="A1:AS425"/>
  <sheetViews>
    <sheetView showGridLines="0" topLeftCell="A74" zoomScale="128" zoomScaleNormal="100" workbookViewId="0">
      <selection activeCell="A115" sqref="A115"/>
    </sheetView>
  </sheetViews>
  <sheetFormatPr baseColWidth="10" defaultColWidth="11.42578125" defaultRowHeight="12" customHeight="1" x14ac:dyDescent="0.2"/>
  <cols>
    <col min="1" max="1" width="18.28515625" style="2" customWidth="1"/>
    <col min="2" max="2" width="35" style="2" customWidth="1"/>
    <col min="3" max="4" width="15.7109375" style="2" customWidth="1"/>
    <col min="5" max="5" width="0.85546875" style="2" customWidth="1"/>
    <col min="6" max="7" width="15.7109375" style="2" customWidth="1"/>
    <col min="8" max="8" width="11.42578125" style="2"/>
    <col min="9" max="9" width="20.7109375" style="2" bestFit="1" customWidth="1"/>
    <col min="10" max="10" width="11.7109375" style="2" bestFit="1" customWidth="1"/>
    <col min="11" max="11" width="12.28515625" style="2" bestFit="1" customWidth="1"/>
    <col min="12" max="13" width="13.42578125" style="2" bestFit="1" customWidth="1"/>
    <col min="14" max="14" width="12.42578125" style="2" bestFit="1" customWidth="1"/>
    <col min="15" max="16384" width="11.42578125" style="2"/>
  </cols>
  <sheetData>
    <row r="1" spans="1:45" ht="24" customHeight="1" x14ac:dyDescent="0.3">
      <c r="A1" s="1" t="s">
        <v>121</v>
      </c>
      <c r="G1" s="3" t="s">
        <v>61</v>
      </c>
      <c r="M1" s="129"/>
      <c r="N1" s="129"/>
    </row>
    <row r="2" spans="1:45" ht="30" thickBot="1" x14ac:dyDescent="0.3">
      <c r="A2" s="81" t="s">
        <v>173</v>
      </c>
      <c r="F2" s="82" t="s">
        <v>63</v>
      </c>
      <c r="G2" s="83"/>
      <c r="I2" s="14"/>
      <c r="L2" s="43"/>
      <c r="M2" s="43"/>
      <c r="T2" s="88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45" ht="12.75" customHeight="1" x14ac:dyDescent="0.2">
      <c r="A3" s="134" t="s">
        <v>64</v>
      </c>
      <c r="B3" s="135"/>
      <c r="C3" s="136"/>
      <c r="D3" s="13"/>
      <c r="F3" s="28"/>
      <c r="G3" s="71"/>
      <c r="I3" s="14"/>
      <c r="L3" s="43"/>
      <c r="M3" s="4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</row>
    <row r="4" spans="1:45" ht="12" customHeight="1" x14ac:dyDescent="0.2">
      <c r="A4" s="131" t="s">
        <v>30</v>
      </c>
      <c r="B4" s="132"/>
      <c r="C4" s="4">
        <v>37</v>
      </c>
      <c r="I4" s="14"/>
      <c r="L4" s="43"/>
      <c r="M4" s="43"/>
      <c r="N4" s="33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45" ht="12" customHeight="1" x14ac:dyDescent="0.2">
      <c r="A5" s="131" t="s">
        <v>31</v>
      </c>
      <c r="B5" s="132"/>
      <c r="C5" s="4">
        <v>39</v>
      </c>
      <c r="I5" s="14"/>
      <c r="L5" s="43"/>
      <c r="M5" s="43"/>
      <c r="N5" s="36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45" ht="12" customHeight="1" x14ac:dyDescent="0.2">
      <c r="A6" s="31" t="s">
        <v>32</v>
      </c>
      <c r="B6" s="32"/>
      <c r="C6" s="65">
        <v>40</v>
      </c>
      <c r="I6" s="14"/>
      <c r="L6" s="43"/>
      <c r="M6" s="43"/>
      <c r="N6" s="3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 ht="12" customHeight="1" x14ac:dyDescent="0.2">
      <c r="A7" s="131" t="s">
        <v>33</v>
      </c>
      <c r="B7" s="132"/>
      <c r="C7" s="65">
        <v>38</v>
      </c>
      <c r="I7" s="14"/>
      <c r="L7" s="43"/>
      <c r="M7" s="35"/>
      <c r="N7" s="36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45" ht="12" customHeight="1" x14ac:dyDescent="0.2">
      <c r="A8" s="131" t="s">
        <v>34</v>
      </c>
      <c r="B8" s="132"/>
      <c r="C8" s="65">
        <v>39</v>
      </c>
      <c r="I8" s="14"/>
      <c r="L8" s="43"/>
      <c r="M8" s="35"/>
      <c r="N8" s="36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1:45" ht="12" customHeight="1" x14ac:dyDescent="0.2">
      <c r="A9" s="131" t="s">
        <v>65</v>
      </c>
      <c r="B9" s="132"/>
      <c r="C9" s="65">
        <v>8</v>
      </c>
      <c r="I9" s="14"/>
      <c r="L9" s="43"/>
      <c r="M9" s="35"/>
      <c r="N9" s="36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</row>
    <row r="10" spans="1:45" ht="12" customHeight="1" x14ac:dyDescent="0.2">
      <c r="A10" s="131" t="s">
        <v>66</v>
      </c>
      <c r="B10" s="132"/>
      <c r="C10" s="65">
        <v>2</v>
      </c>
      <c r="I10" s="14"/>
      <c r="L10" s="43"/>
      <c r="M10" s="35"/>
      <c r="N10" s="36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</row>
    <row r="11" spans="1:45" ht="12" customHeight="1" x14ac:dyDescent="0.2">
      <c r="A11" s="131" t="s">
        <v>67</v>
      </c>
      <c r="B11" s="132"/>
      <c r="C11" s="65">
        <v>36</v>
      </c>
      <c r="I11" s="14"/>
      <c r="L11" s="43"/>
      <c r="M11" s="35"/>
      <c r="N11" s="36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</row>
    <row r="12" spans="1:45" ht="12" customHeight="1" x14ac:dyDescent="0.2">
      <c r="A12" s="131" t="s">
        <v>68</v>
      </c>
      <c r="B12" s="132"/>
      <c r="C12" s="4">
        <v>10</v>
      </c>
      <c r="I12" s="14"/>
      <c r="L12" s="43"/>
      <c r="M12" s="35"/>
      <c r="N12" s="36"/>
    </row>
    <row r="13" spans="1:45" ht="12" customHeight="1" x14ac:dyDescent="0.2">
      <c r="A13" s="131" t="s">
        <v>22</v>
      </c>
      <c r="B13" s="132"/>
      <c r="C13" s="4">
        <v>55</v>
      </c>
      <c r="I13" s="14"/>
      <c r="J13" s="34"/>
      <c r="K13" s="34"/>
      <c r="L13" s="9"/>
      <c r="M13" s="35"/>
      <c r="N13" s="36"/>
    </row>
    <row r="14" spans="1:45" ht="12" customHeight="1" x14ac:dyDescent="0.2">
      <c r="A14" s="131" t="s">
        <v>9</v>
      </c>
      <c r="B14" s="132"/>
      <c r="C14" s="4">
        <v>61</v>
      </c>
      <c r="I14" s="14"/>
      <c r="J14" s="34"/>
      <c r="K14" s="34"/>
      <c r="L14" s="9"/>
      <c r="M14" s="35"/>
      <c r="N14" s="36"/>
    </row>
    <row r="15" spans="1:45" ht="12" customHeight="1" thickBot="1" x14ac:dyDescent="0.25">
      <c r="A15" s="137" t="s">
        <v>69</v>
      </c>
      <c r="B15" s="138"/>
      <c r="C15" s="5">
        <f>SUM(C4:C14)</f>
        <v>365</v>
      </c>
      <c r="I15" s="14"/>
      <c r="J15" s="34"/>
      <c r="K15" s="34"/>
      <c r="L15" s="9"/>
      <c r="M15" s="35"/>
      <c r="N15" s="36"/>
    </row>
    <row r="16" spans="1:45" ht="12.75" customHeight="1" x14ac:dyDescent="0.2">
      <c r="I16" s="15"/>
      <c r="J16" s="37"/>
      <c r="K16" s="38"/>
      <c r="L16" s="9"/>
      <c r="M16" s="39"/>
      <c r="N16" s="40"/>
    </row>
    <row r="17" spans="1:9" ht="12" customHeight="1" x14ac:dyDescent="0.25">
      <c r="A17" s="16" t="s">
        <v>70</v>
      </c>
      <c r="B17" s="6">
        <v>400</v>
      </c>
      <c r="C17" s="7"/>
      <c r="D17" s="7"/>
      <c r="E17" s="7"/>
      <c r="F17" s="29"/>
      <c r="G17" s="29"/>
    </row>
    <row r="18" spans="1:9" ht="12" customHeight="1" x14ac:dyDescent="0.2">
      <c r="A18" s="17" t="s">
        <v>71</v>
      </c>
      <c r="B18" s="2" t="s">
        <v>122</v>
      </c>
    </row>
    <row r="19" spans="1:9" ht="12" customHeight="1" x14ac:dyDescent="0.2">
      <c r="A19" s="17"/>
      <c r="B19" s="2" t="s">
        <v>123</v>
      </c>
      <c r="C19" s="127" t="s">
        <v>73</v>
      </c>
      <c r="D19" s="128"/>
      <c r="F19" s="127" t="s">
        <v>74</v>
      </c>
      <c r="G19" s="128"/>
    </row>
    <row r="20" spans="1:9" ht="12" customHeight="1" x14ac:dyDescent="0.2">
      <c r="A20" s="17"/>
      <c r="C20" s="8" t="s">
        <v>75</v>
      </c>
      <c r="D20" s="8" t="s">
        <v>76</v>
      </c>
      <c r="F20" s="8" t="s">
        <v>77</v>
      </c>
      <c r="G20" s="8" t="s">
        <v>78</v>
      </c>
    </row>
    <row r="21" spans="1:9" ht="12" customHeight="1" x14ac:dyDescent="0.2">
      <c r="A21" s="17"/>
      <c r="B21" s="14" t="s">
        <v>30</v>
      </c>
      <c r="C21" s="20">
        <v>6037.8119999999999</v>
      </c>
      <c r="D21" s="21">
        <f>C21*C$4</f>
        <v>223399.04399999999</v>
      </c>
      <c r="E21" s="9"/>
      <c r="F21" s="22">
        <v>141.13</v>
      </c>
      <c r="G21" s="26">
        <f>F21*C$4</f>
        <v>5221.8099999999995</v>
      </c>
    </row>
    <row r="22" spans="1:9" ht="12" customHeight="1" x14ac:dyDescent="0.2">
      <c r="A22" s="17"/>
      <c r="B22" s="14" t="s">
        <v>31</v>
      </c>
      <c r="C22" s="20">
        <v>6037.8119999999999</v>
      </c>
      <c r="D22" s="21">
        <f>C22*C$5</f>
        <v>235474.66800000001</v>
      </c>
      <c r="E22" s="9"/>
      <c r="F22" s="22">
        <v>141.13</v>
      </c>
      <c r="G22" s="26">
        <f>F22*C$5</f>
        <v>5504.07</v>
      </c>
    </row>
    <row r="23" spans="1:9" ht="12" customHeight="1" x14ac:dyDescent="0.2">
      <c r="A23" s="17"/>
      <c r="B23" s="14" t="s">
        <v>32</v>
      </c>
      <c r="C23" s="20">
        <v>6034.17</v>
      </c>
      <c r="D23" s="21">
        <f>C23*C$6</f>
        <v>241366.8</v>
      </c>
      <c r="E23" s="9"/>
      <c r="F23" s="22">
        <v>141.05000000000001</v>
      </c>
      <c r="G23" s="26">
        <f>F23*C$6</f>
        <v>5642</v>
      </c>
    </row>
    <row r="24" spans="1:9" ht="12" customHeight="1" x14ac:dyDescent="0.2">
      <c r="A24" s="17"/>
      <c r="B24" s="14" t="s">
        <v>79</v>
      </c>
      <c r="C24" s="20">
        <v>6037.8119999999999</v>
      </c>
      <c r="D24" s="21">
        <f>C24*C$7</f>
        <v>229436.856</v>
      </c>
      <c r="E24" s="9"/>
      <c r="F24" s="22">
        <v>141.13</v>
      </c>
      <c r="G24" s="26">
        <f>F24*C$7</f>
        <v>5362.94</v>
      </c>
    </row>
    <row r="25" spans="1:9" ht="12" customHeight="1" x14ac:dyDescent="0.2">
      <c r="A25" s="17"/>
      <c r="B25" s="14" t="s">
        <v>34</v>
      </c>
      <c r="C25" s="20">
        <v>6037.8119999999999</v>
      </c>
      <c r="D25" s="21">
        <f>C25*C$8</f>
        <v>235474.66800000001</v>
      </c>
      <c r="E25" s="9"/>
      <c r="F25" s="22">
        <v>141.13</v>
      </c>
      <c r="G25" s="26">
        <f>F25*C$8</f>
        <v>5504.07</v>
      </c>
    </row>
    <row r="26" spans="1:9" ht="12" customHeight="1" x14ac:dyDescent="0.2">
      <c r="A26" s="17"/>
      <c r="B26" s="14" t="s">
        <v>65</v>
      </c>
      <c r="C26" s="20">
        <v>5975.6139999999996</v>
      </c>
      <c r="D26" s="21">
        <f>C26*C$9</f>
        <v>47804.911999999997</v>
      </c>
      <c r="E26" s="9"/>
      <c r="F26" s="22">
        <v>139.72999999999999</v>
      </c>
      <c r="G26" s="26">
        <f>F26*C$9</f>
        <v>1117.8399999999999</v>
      </c>
    </row>
    <row r="27" spans="1:9" ht="12" customHeight="1" x14ac:dyDescent="0.2">
      <c r="A27" s="17"/>
      <c r="B27" s="14" t="s">
        <v>66</v>
      </c>
      <c r="C27" s="20">
        <v>5975.6139999999996</v>
      </c>
      <c r="D27" s="21">
        <f>C27*C$10</f>
        <v>11951.227999999999</v>
      </c>
      <c r="E27" s="9"/>
      <c r="F27" s="22">
        <v>139.72999999999999</v>
      </c>
      <c r="G27" s="26">
        <f>F27*C$10</f>
        <v>279.45999999999998</v>
      </c>
    </row>
    <row r="28" spans="1:9" ht="12" customHeight="1" x14ac:dyDescent="0.2">
      <c r="A28" s="17"/>
      <c r="B28" s="14" t="s">
        <v>67</v>
      </c>
      <c r="C28" s="20">
        <v>5510.5770000000002</v>
      </c>
      <c r="D28" s="21">
        <f>C28*C$11</f>
        <v>198380.772</v>
      </c>
      <c r="E28" s="9"/>
      <c r="F28" s="22">
        <v>128.75</v>
      </c>
      <c r="G28" s="26">
        <f>F28*C$11</f>
        <v>4635</v>
      </c>
    </row>
    <row r="29" spans="1:9" ht="12" customHeight="1" x14ac:dyDescent="0.2">
      <c r="A29" s="17"/>
      <c r="B29" s="14" t="s">
        <v>68</v>
      </c>
      <c r="C29" s="20">
        <v>5510.5770000000002</v>
      </c>
      <c r="D29" s="21">
        <f>C29*C$12</f>
        <v>55105.770000000004</v>
      </c>
      <c r="E29" s="9"/>
      <c r="F29" s="22">
        <v>128.75</v>
      </c>
      <c r="G29" s="26">
        <f>F29*C$12</f>
        <v>1287.5</v>
      </c>
    </row>
    <row r="30" spans="1:9" ht="12.75" customHeight="1" x14ac:dyDescent="0.2">
      <c r="A30" s="17"/>
      <c r="B30" s="14" t="s">
        <v>22</v>
      </c>
      <c r="C30" s="20">
        <v>4287.1509999999998</v>
      </c>
      <c r="D30" s="21">
        <f>C30*C$13</f>
        <v>235793.30499999999</v>
      </c>
      <c r="E30" s="9"/>
      <c r="F30" s="22">
        <v>100.15</v>
      </c>
      <c r="G30" s="26">
        <f>F30*C$13</f>
        <v>5508.25</v>
      </c>
    </row>
    <row r="31" spans="1:9" ht="12" customHeight="1" x14ac:dyDescent="0.2">
      <c r="A31" s="17"/>
      <c r="B31" s="14" t="s">
        <v>9</v>
      </c>
      <c r="C31" s="20">
        <v>3453.895</v>
      </c>
      <c r="D31" s="21">
        <f>C31*C$14</f>
        <v>210687.595</v>
      </c>
      <c r="E31" s="9"/>
      <c r="F31" s="22">
        <v>80.55</v>
      </c>
      <c r="G31" s="26">
        <f>F31*C$14</f>
        <v>4913.55</v>
      </c>
    </row>
    <row r="32" spans="1:9" ht="12" customHeight="1" x14ac:dyDescent="0.2">
      <c r="A32" s="17"/>
      <c r="B32" s="15" t="s">
        <v>80</v>
      </c>
      <c r="C32" s="23"/>
      <c r="D32" s="24">
        <f>SUM(D21:D31)</f>
        <v>1924875.6179999998</v>
      </c>
      <c r="E32" s="9"/>
      <c r="F32" s="25"/>
      <c r="G32" s="27">
        <f>SUM(G21:G31)</f>
        <v>44976.490000000005</v>
      </c>
      <c r="I32" s="10"/>
    </row>
    <row r="33" spans="1:11" ht="33.6" customHeight="1" x14ac:dyDescent="0.2">
      <c r="A33" s="18" t="s">
        <v>81</v>
      </c>
      <c r="B33" s="124" t="s">
        <v>198</v>
      </c>
      <c r="C33" s="124"/>
      <c r="D33" s="124"/>
      <c r="E33" s="124"/>
      <c r="F33" s="124"/>
      <c r="G33" s="124"/>
      <c r="I33" s="2" t="s">
        <v>71</v>
      </c>
    </row>
    <row r="34" spans="1:11" ht="33.6" customHeight="1" x14ac:dyDescent="0.2">
      <c r="A34" s="18" t="s">
        <v>83</v>
      </c>
      <c r="B34" s="122" t="s">
        <v>195</v>
      </c>
      <c r="C34" s="123"/>
      <c r="D34" s="123"/>
      <c r="E34" s="123"/>
      <c r="F34" s="123"/>
      <c r="G34" s="123"/>
    </row>
    <row r="35" spans="1:11" ht="29.45" customHeight="1" x14ac:dyDescent="0.2">
      <c r="A35" s="30" t="s">
        <v>84</v>
      </c>
      <c r="B35" s="124" t="s">
        <v>212</v>
      </c>
      <c r="C35" s="124"/>
      <c r="D35" s="124"/>
      <c r="E35" s="124"/>
      <c r="F35" s="124"/>
      <c r="G35" s="124"/>
    </row>
    <row r="36" spans="1:11" ht="45.6" customHeight="1" x14ac:dyDescent="0.2">
      <c r="A36" s="30" t="s">
        <v>86</v>
      </c>
      <c r="B36" s="125" t="s">
        <v>196</v>
      </c>
      <c r="C36" s="126"/>
      <c r="D36" s="126"/>
      <c r="E36" s="126"/>
      <c r="F36" s="126"/>
      <c r="G36" s="126"/>
    </row>
    <row r="37" spans="1:11" ht="29.25" customHeight="1" x14ac:dyDescent="0.2">
      <c r="A37" s="19" t="s">
        <v>88</v>
      </c>
      <c r="B37" s="122" t="s">
        <v>197</v>
      </c>
      <c r="C37" s="123"/>
      <c r="D37" s="123"/>
      <c r="E37" s="123"/>
      <c r="F37" s="123"/>
      <c r="G37" s="123"/>
    </row>
    <row r="40" spans="1:11" ht="12" customHeight="1" x14ac:dyDescent="0.25">
      <c r="A40" s="16" t="s">
        <v>70</v>
      </c>
      <c r="B40" s="6">
        <v>405</v>
      </c>
      <c r="C40" s="7"/>
      <c r="D40" s="7"/>
      <c r="E40" s="7"/>
      <c r="F40" s="29"/>
      <c r="G40" s="29"/>
    </row>
    <row r="41" spans="1:11" ht="12" customHeight="1" x14ac:dyDescent="0.2">
      <c r="A41" s="17" t="s">
        <v>71</v>
      </c>
      <c r="B41" s="2" t="s">
        <v>124</v>
      </c>
      <c r="C41" s="127" t="s">
        <v>73</v>
      </c>
      <c r="D41" s="128"/>
      <c r="F41" s="127" t="s">
        <v>74</v>
      </c>
      <c r="G41" s="128"/>
    </row>
    <row r="42" spans="1:11" ht="12" customHeight="1" x14ac:dyDescent="0.2">
      <c r="A42" s="17"/>
      <c r="C42" s="8" t="s">
        <v>75</v>
      </c>
      <c r="D42" s="8" t="s">
        <v>76</v>
      </c>
      <c r="F42" s="8" t="s">
        <v>77</v>
      </c>
      <c r="G42" s="8" t="s">
        <v>78</v>
      </c>
    </row>
    <row r="43" spans="1:11" ht="12" customHeight="1" x14ac:dyDescent="0.2">
      <c r="A43" s="17"/>
      <c r="B43" s="14" t="s">
        <v>30</v>
      </c>
      <c r="C43" s="20">
        <v>193.16200000000001</v>
      </c>
      <c r="D43" s="21">
        <f>C43*C$4</f>
        <v>7146.9940000000006</v>
      </c>
      <c r="E43" s="9"/>
      <c r="F43" s="22">
        <v>5.38</v>
      </c>
      <c r="G43" s="26">
        <f>F43*C$4</f>
        <v>199.06</v>
      </c>
      <c r="J43" s="43"/>
      <c r="K43" s="35"/>
    </row>
    <row r="44" spans="1:11" ht="12" customHeight="1" x14ac:dyDescent="0.2">
      <c r="A44" s="17"/>
      <c r="B44" s="14" t="s">
        <v>31</v>
      </c>
      <c r="C44" s="20">
        <v>193.16200000000001</v>
      </c>
      <c r="D44" s="21">
        <f>C44*C$5</f>
        <v>7533.3180000000002</v>
      </c>
      <c r="E44" s="9"/>
      <c r="F44" s="22">
        <v>5.38</v>
      </c>
      <c r="G44" s="26">
        <f>F44*C$5</f>
        <v>209.82</v>
      </c>
    </row>
    <row r="45" spans="1:11" ht="12" customHeight="1" x14ac:dyDescent="0.2">
      <c r="A45" s="17"/>
      <c r="B45" s="14" t="s">
        <v>32</v>
      </c>
      <c r="C45" s="20">
        <v>193.16200000000001</v>
      </c>
      <c r="D45" s="21">
        <f>C45*C$6</f>
        <v>7726.4800000000005</v>
      </c>
      <c r="E45" s="9"/>
      <c r="F45" s="22">
        <v>5.38</v>
      </c>
      <c r="G45" s="26">
        <f>F45*C$6</f>
        <v>215.2</v>
      </c>
    </row>
    <row r="46" spans="1:11" ht="12" customHeight="1" x14ac:dyDescent="0.2">
      <c r="A46" s="17"/>
      <c r="B46" s="14" t="s">
        <v>33</v>
      </c>
      <c r="C46" s="20">
        <v>193.16200000000001</v>
      </c>
      <c r="D46" s="21">
        <f>C46*C$7</f>
        <v>7340.1559999999999</v>
      </c>
      <c r="E46" s="9"/>
      <c r="F46" s="22">
        <v>5.38</v>
      </c>
      <c r="G46" s="26">
        <f>F46*C$7</f>
        <v>204.44</v>
      </c>
    </row>
    <row r="47" spans="1:11" ht="12" customHeight="1" x14ac:dyDescent="0.2">
      <c r="A47" s="17"/>
      <c r="B47" s="14" t="s">
        <v>34</v>
      </c>
      <c r="C47" s="20">
        <v>193.16200000000001</v>
      </c>
      <c r="D47" s="21">
        <f>C47*C$8</f>
        <v>7533.3180000000002</v>
      </c>
      <c r="E47" s="9"/>
      <c r="F47" s="22">
        <v>5.38</v>
      </c>
      <c r="G47" s="26">
        <f>F47*C$8</f>
        <v>209.82</v>
      </c>
    </row>
    <row r="48" spans="1:11" ht="12" customHeight="1" x14ac:dyDescent="0.2">
      <c r="A48" s="17"/>
      <c r="B48" s="14" t="s">
        <v>125</v>
      </c>
      <c r="C48" s="20">
        <v>182.208</v>
      </c>
      <c r="D48" s="21">
        <f>C48*C$9</f>
        <v>1457.664</v>
      </c>
      <c r="E48" s="9"/>
      <c r="F48" s="22">
        <v>5.0999999999999996</v>
      </c>
      <c r="G48" s="26">
        <f>F48*C$9</f>
        <v>40.799999999999997</v>
      </c>
    </row>
    <row r="49" spans="1:9" ht="12" customHeight="1" x14ac:dyDescent="0.2">
      <c r="A49" s="17"/>
      <c r="B49" s="14" t="s">
        <v>36</v>
      </c>
      <c r="C49" s="20">
        <v>182.208</v>
      </c>
      <c r="D49" s="21">
        <f>C49*C$10</f>
        <v>364.416</v>
      </c>
      <c r="E49" s="9"/>
      <c r="F49" s="22">
        <v>5.0999999999999996</v>
      </c>
      <c r="G49" s="26">
        <f>F49*C$10</f>
        <v>10.199999999999999</v>
      </c>
    </row>
    <row r="50" spans="1:9" ht="12" customHeight="1" x14ac:dyDescent="0.2">
      <c r="A50" s="17"/>
      <c r="B50" s="14" t="s">
        <v>67</v>
      </c>
      <c r="C50" s="20">
        <v>182.208</v>
      </c>
      <c r="D50" s="21">
        <f>C50*C$11</f>
        <v>6559.4880000000003</v>
      </c>
      <c r="E50" s="9"/>
      <c r="F50" s="22">
        <v>5.0999999999999996</v>
      </c>
      <c r="G50" s="26">
        <f>F50*C$11</f>
        <v>183.6</v>
      </c>
    </row>
    <row r="51" spans="1:9" ht="12" customHeight="1" x14ac:dyDescent="0.2">
      <c r="A51" s="17"/>
      <c r="B51" s="14" t="s">
        <v>68</v>
      </c>
      <c r="C51" s="20">
        <v>182.208</v>
      </c>
      <c r="D51" s="21">
        <f>C51*C$12</f>
        <v>1822.08</v>
      </c>
      <c r="E51" s="9"/>
      <c r="F51" s="22">
        <v>5.0999999999999996</v>
      </c>
      <c r="G51" s="26">
        <f>F51*C$12</f>
        <v>51</v>
      </c>
    </row>
    <row r="52" spans="1:9" ht="12" customHeight="1" x14ac:dyDescent="0.2">
      <c r="A52" s="17"/>
      <c r="B52" s="14" t="s">
        <v>22</v>
      </c>
      <c r="C52" s="45"/>
      <c r="D52" s="21">
        <f>C52*C$13</f>
        <v>0</v>
      </c>
      <c r="E52" s="9"/>
      <c r="F52" s="46"/>
      <c r="G52" s="26">
        <f>F52*C$13</f>
        <v>0</v>
      </c>
    </row>
    <row r="53" spans="1:9" ht="12" customHeight="1" x14ac:dyDescent="0.2">
      <c r="A53" s="17"/>
      <c r="B53" s="14" t="s">
        <v>9</v>
      </c>
      <c r="C53" s="45"/>
      <c r="D53" s="21">
        <f>C53*C$14</f>
        <v>0</v>
      </c>
      <c r="E53" s="9"/>
      <c r="F53" s="46"/>
      <c r="G53" s="26">
        <f>F53*C$14</f>
        <v>0</v>
      </c>
    </row>
    <row r="54" spans="1:9" ht="12" customHeight="1" x14ac:dyDescent="0.2">
      <c r="A54" s="17"/>
      <c r="B54" s="15" t="s">
        <v>80</v>
      </c>
      <c r="C54" s="23"/>
      <c r="D54" s="24">
        <f>SUM(D43:D53)</f>
        <v>47483.913999999997</v>
      </c>
      <c r="E54" s="9"/>
      <c r="F54" s="25"/>
      <c r="G54" s="27">
        <f>SUM(G43:G53)</f>
        <v>1323.9399999999998</v>
      </c>
      <c r="I54" s="10"/>
    </row>
    <row r="55" spans="1:9" ht="31.15" customHeight="1" x14ac:dyDescent="0.2">
      <c r="A55" s="18" t="s">
        <v>81</v>
      </c>
      <c r="B55" s="124" t="s">
        <v>200</v>
      </c>
      <c r="C55" s="124"/>
      <c r="D55" s="124"/>
      <c r="E55" s="124"/>
      <c r="F55" s="124"/>
      <c r="G55" s="124"/>
      <c r="I55" s="2" t="s">
        <v>71</v>
      </c>
    </row>
    <row r="56" spans="1:9" ht="20.45" customHeight="1" x14ac:dyDescent="0.2">
      <c r="A56" s="18" t="s">
        <v>83</v>
      </c>
      <c r="B56" s="122" t="s">
        <v>126</v>
      </c>
      <c r="C56" s="123"/>
      <c r="D56" s="123"/>
      <c r="E56" s="123"/>
      <c r="F56" s="123"/>
      <c r="G56" s="123"/>
    </row>
    <row r="57" spans="1:9" ht="27.6" customHeight="1" x14ac:dyDescent="0.2">
      <c r="A57" s="30" t="s">
        <v>84</v>
      </c>
      <c r="B57" s="124" t="s">
        <v>212</v>
      </c>
      <c r="C57" s="124"/>
      <c r="D57" s="124"/>
      <c r="E57" s="124"/>
      <c r="F57" s="124"/>
      <c r="G57" s="124"/>
    </row>
    <row r="58" spans="1:9" ht="30.6" customHeight="1" x14ac:dyDescent="0.2">
      <c r="A58" s="30" t="s">
        <v>86</v>
      </c>
      <c r="B58" s="125" t="s">
        <v>199</v>
      </c>
      <c r="C58" s="126"/>
      <c r="D58" s="126"/>
      <c r="E58" s="126"/>
      <c r="F58" s="126"/>
      <c r="G58" s="126"/>
    </row>
    <row r="59" spans="1:9" ht="19.899999999999999" customHeight="1" x14ac:dyDescent="0.2">
      <c r="A59" s="19" t="s">
        <v>88</v>
      </c>
      <c r="B59" s="122" t="s">
        <v>127</v>
      </c>
      <c r="C59" s="123"/>
      <c r="D59" s="123"/>
      <c r="E59" s="123"/>
      <c r="F59" s="123"/>
      <c r="G59" s="123"/>
    </row>
    <row r="61" spans="1:9" ht="12" customHeight="1" x14ac:dyDescent="0.25">
      <c r="A61" s="16" t="s">
        <v>70</v>
      </c>
      <c r="B61" s="6">
        <v>410</v>
      </c>
      <c r="C61" s="7"/>
      <c r="D61" s="7"/>
      <c r="E61" s="7"/>
      <c r="F61" s="29"/>
      <c r="G61" s="29"/>
    </row>
    <row r="62" spans="1:9" ht="12" customHeight="1" x14ac:dyDescent="0.2">
      <c r="A62" s="17" t="s">
        <v>71</v>
      </c>
      <c r="B62" s="2" t="s">
        <v>128</v>
      </c>
      <c r="C62" s="127" t="s">
        <v>73</v>
      </c>
      <c r="D62" s="128"/>
      <c r="F62" s="127" t="s">
        <v>74</v>
      </c>
      <c r="G62" s="128"/>
    </row>
    <row r="63" spans="1:9" ht="12" customHeight="1" x14ac:dyDescent="0.2">
      <c r="A63" s="17"/>
      <c r="C63" s="8" t="s">
        <v>75</v>
      </c>
      <c r="D63" s="8" t="s">
        <v>76</v>
      </c>
      <c r="F63" s="8" t="s">
        <v>77</v>
      </c>
      <c r="G63" s="8" t="s">
        <v>78</v>
      </c>
    </row>
    <row r="64" spans="1:9" ht="12" customHeight="1" x14ac:dyDescent="0.2">
      <c r="A64" s="17"/>
      <c r="B64" s="14" t="s">
        <v>30</v>
      </c>
      <c r="C64" s="20">
        <v>1120.759</v>
      </c>
      <c r="D64" s="21">
        <f>C64*C$4</f>
        <v>41468.082999999999</v>
      </c>
      <c r="E64" s="9"/>
      <c r="F64" s="22">
        <v>24.73</v>
      </c>
      <c r="G64" s="26">
        <f>F64*C$4</f>
        <v>915.01</v>
      </c>
    </row>
    <row r="65" spans="1:29" ht="12" customHeight="1" x14ac:dyDescent="0.2">
      <c r="A65" s="17"/>
      <c r="B65" s="14" t="s">
        <v>31</v>
      </c>
      <c r="C65" s="20">
        <v>1110.93</v>
      </c>
      <c r="D65" s="21">
        <f>C65*C$5</f>
        <v>43326.270000000004</v>
      </c>
      <c r="E65" s="9"/>
      <c r="F65" s="22">
        <v>24.5</v>
      </c>
      <c r="G65" s="26">
        <f>F65*C$5</f>
        <v>955.5</v>
      </c>
    </row>
    <row r="66" spans="1:29" ht="12" customHeight="1" x14ac:dyDescent="0.2">
      <c r="A66" s="17"/>
      <c r="B66" s="14" t="s">
        <v>32</v>
      </c>
      <c r="C66" s="20">
        <v>1110.93</v>
      </c>
      <c r="D66" s="21">
        <f>C66*C$6</f>
        <v>44437.200000000004</v>
      </c>
      <c r="E66" s="9"/>
      <c r="F66" s="22">
        <v>24.5</v>
      </c>
      <c r="G66" s="26">
        <f>F66*C$6</f>
        <v>980</v>
      </c>
    </row>
    <row r="67" spans="1:29" ht="12" customHeight="1" x14ac:dyDescent="0.2">
      <c r="A67" s="17"/>
      <c r="B67" s="14" t="s">
        <v>33</v>
      </c>
      <c r="C67" s="20">
        <v>1110.93</v>
      </c>
      <c r="D67" s="21">
        <f>C67*C$7</f>
        <v>42215.340000000004</v>
      </c>
      <c r="E67" s="9"/>
      <c r="F67" s="22">
        <v>24.5</v>
      </c>
      <c r="G67" s="26">
        <f>F67*C$7</f>
        <v>931</v>
      </c>
    </row>
    <row r="68" spans="1:29" ht="12" customHeight="1" x14ac:dyDescent="0.2">
      <c r="A68" s="17"/>
      <c r="B68" s="14" t="s">
        <v>34</v>
      </c>
      <c r="C68" s="20">
        <v>1120.759</v>
      </c>
      <c r="D68" s="21">
        <f>C68*C$8</f>
        <v>43709.601000000002</v>
      </c>
      <c r="E68" s="9"/>
      <c r="F68" s="22">
        <v>24.73</v>
      </c>
      <c r="G68" s="26">
        <f>F68*C$8</f>
        <v>964.47</v>
      </c>
    </row>
    <row r="69" spans="1:29" ht="12" customHeight="1" x14ac:dyDescent="0.2">
      <c r="A69" s="17"/>
      <c r="B69" s="14" t="s">
        <v>125</v>
      </c>
      <c r="C69" s="20">
        <v>976.91300000000001</v>
      </c>
      <c r="D69" s="21">
        <f>C69*C$9</f>
        <v>7815.3040000000001</v>
      </c>
      <c r="E69" s="9"/>
      <c r="F69" s="22">
        <v>21.4</v>
      </c>
      <c r="G69" s="26">
        <f>F69*C$9</f>
        <v>171.2</v>
      </c>
    </row>
    <row r="70" spans="1:29" ht="12" customHeight="1" x14ac:dyDescent="0.2">
      <c r="A70" s="17"/>
      <c r="B70" s="14" t="s">
        <v>36</v>
      </c>
      <c r="C70" s="20">
        <v>976.91300000000001</v>
      </c>
      <c r="D70" s="21">
        <f>C70*C$10</f>
        <v>1953.826</v>
      </c>
      <c r="E70" s="9"/>
      <c r="F70" s="22">
        <v>21.4</v>
      </c>
      <c r="G70" s="26">
        <f>F70*C$10</f>
        <v>42.8</v>
      </c>
    </row>
    <row r="71" spans="1:29" ht="12" customHeight="1" x14ac:dyDescent="0.2">
      <c r="A71" s="17"/>
      <c r="B71" s="14" t="s">
        <v>67</v>
      </c>
      <c r="C71" s="20">
        <v>890.928</v>
      </c>
      <c r="D71" s="21">
        <f>C71*C$11</f>
        <v>32073.407999999999</v>
      </c>
      <c r="E71" s="9"/>
      <c r="F71" s="22">
        <v>19.53</v>
      </c>
      <c r="G71" s="26">
        <f>F71*C$11</f>
        <v>703.08</v>
      </c>
    </row>
    <row r="72" spans="1:29" ht="12" customHeight="1" x14ac:dyDescent="0.2">
      <c r="A72" s="17"/>
      <c r="B72" s="14" t="s">
        <v>68</v>
      </c>
      <c r="C72" s="106">
        <v>890.928</v>
      </c>
      <c r="D72" s="21">
        <f>C72*C$12</f>
        <v>8909.2800000000007</v>
      </c>
      <c r="E72" s="9"/>
      <c r="F72" s="22">
        <v>19.53</v>
      </c>
      <c r="G72" s="26">
        <f>F72*C$12</f>
        <v>195.3</v>
      </c>
    </row>
    <row r="73" spans="1:29" ht="12" customHeight="1" x14ac:dyDescent="0.2">
      <c r="A73" s="17"/>
      <c r="B73" s="14" t="s">
        <v>22</v>
      </c>
      <c r="C73" s="106">
        <v>718.65099999999995</v>
      </c>
      <c r="D73" s="21">
        <f>C73*C$13</f>
        <v>39525.805</v>
      </c>
      <c r="E73" s="9"/>
      <c r="F73" s="107">
        <v>15.43</v>
      </c>
      <c r="G73" s="26">
        <f>F73*C$13</f>
        <v>848.65</v>
      </c>
    </row>
    <row r="74" spans="1:29" ht="12" customHeight="1" x14ac:dyDescent="0.2">
      <c r="A74" s="17"/>
      <c r="B74" s="14" t="s">
        <v>9</v>
      </c>
      <c r="C74" s="106">
        <v>463.85700000000003</v>
      </c>
      <c r="D74" s="21">
        <f>C74*C$14</f>
        <v>28295.277000000002</v>
      </c>
      <c r="E74" s="9"/>
      <c r="F74" s="107">
        <v>9.9700000000000006</v>
      </c>
      <c r="G74" s="26">
        <f>F74*C$14</f>
        <v>608.17000000000007</v>
      </c>
    </row>
    <row r="75" spans="1:29" ht="12" customHeight="1" x14ac:dyDescent="0.2">
      <c r="A75" s="17"/>
      <c r="B75" s="15" t="s">
        <v>80</v>
      </c>
      <c r="C75" s="23"/>
      <c r="D75" s="24">
        <f>SUM(D64:D74)</f>
        <v>333729.39400000003</v>
      </c>
      <c r="E75" s="9"/>
      <c r="F75" s="25"/>
      <c r="G75" s="27">
        <f>SUM(G64:G74)</f>
        <v>7315.18</v>
      </c>
      <c r="I75" s="10"/>
      <c r="J75" s="56"/>
      <c r="K75" s="114"/>
      <c r="T75" s="44"/>
      <c r="U75" s="44"/>
      <c r="V75" s="44"/>
      <c r="W75" s="44"/>
      <c r="X75" s="44"/>
      <c r="Y75" s="44"/>
      <c r="Z75" s="44"/>
      <c r="AA75" s="44"/>
    </row>
    <row r="76" spans="1:29" ht="21" customHeight="1" x14ac:dyDescent="0.2">
      <c r="A76" s="18" t="s">
        <v>81</v>
      </c>
      <c r="B76" s="124" t="s">
        <v>201</v>
      </c>
      <c r="C76" s="124"/>
      <c r="D76" s="124"/>
      <c r="E76" s="124"/>
      <c r="F76" s="124"/>
      <c r="G76" s="124"/>
      <c r="I76" s="2" t="s">
        <v>71</v>
      </c>
    </row>
    <row r="77" spans="1:29" ht="35.25" customHeight="1" x14ac:dyDescent="0.2">
      <c r="A77" s="18" t="s">
        <v>83</v>
      </c>
      <c r="B77" s="122" t="s">
        <v>202</v>
      </c>
      <c r="C77" s="123"/>
      <c r="D77" s="123"/>
      <c r="E77" s="123"/>
      <c r="F77" s="123"/>
      <c r="G77" s="123"/>
    </row>
    <row r="78" spans="1:29" ht="27" customHeight="1" x14ac:dyDescent="0.2">
      <c r="A78" s="30" t="s">
        <v>84</v>
      </c>
      <c r="B78" s="124" t="s">
        <v>212</v>
      </c>
      <c r="C78" s="124"/>
      <c r="D78" s="124"/>
      <c r="E78" s="124"/>
      <c r="F78" s="124"/>
      <c r="G78" s="124"/>
      <c r="AB78" s="44"/>
      <c r="AC78" s="44"/>
    </row>
    <row r="79" spans="1:29" ht="30.75" customHeight="1" x14ac:dyDescent="0.2">
      <c r="A79" s="30" t="s">
        <v>86</v>
      </c>
      <c r="B79" s="125" t="s">
        <v>199</v>
      </c>
      <c r="C79" s="126"/>
      <c r="D79" s="126"/>
      <c r="E79" s="126"/>
      <c r="F79" s="126"/>
      <c r="G79" s="126"/>
    </row>
    <row r="80" spans="1:29" ht="34.15" customHeight="1" x14ac:dyDescent="0.2">
      <c r="A80" s="19" t="s">
        <v>88</v>
      </c>
      <c r="B80" s="122" t="s">
        <v>129</v>
      </c>
      <c r="C80" s="123"/>
      <c r="D80" s="123"/>
      <c r="E80" s="123"/>
      <c r="F80" s="123"/>
      <c r="G80" s="123"/>
    </row>
    <row r="81" spans="1:45" ht="12" customHeight="1" x14ac:dyDescent="0.2">
      <c r="A81" s="11"/>
    </row>
    <row r="82" spans="1:45" ht="12" customHeight="1" x14ac:dyDescent="0.25">
      <c r="A82" s="16" t="s">
        <v>70</v>
      </c>
      <c r="B82" s="6">
        <v>420</v>
      </c>
      <c r="C82" s="7"/>
      <c r="D82" s="7"/>
      <c r="E82" s="7"/>
      <c r="F82" s="29"/>
      <c r="G82" s="29"/>
    </row>
    <row r="83" spans="1:45" ht="12" customHeight="1" x14ac:dyDescent="0.2">
      <c r="A83" s="17" t="s">
        <v>71</v>
      </c>
      <c r="B83" s="2" t="s">
        <v>130</v>
      </c>
      <c r="C83" s="127" t="s">
        <v>73</v>
      </c>
      <c r="D83" s="128"/>
      <c r="F83" s="127" t="s">
        <v>74</v>
      </c>
      <c r="G83" s="128"/>
    </row>
    <row r="84" spans="1:45" ht="12" customHeight="1" x14ac:dyDescent="0.2">
      <c r="A84" s="17"/>
      <c r="C84" s="8" t="s">
        <v>75</v>
      </c>
      <c r="D84" s="8" t="s">
        <v>76</v>
      </c>
      <c r="F84" s="8" t="s">
        <v>77</v>
      </c>
      <c r="G84" s="8" t="s">
        <v>78</v>
      </c>
    </row>
    <row r="85" spans="1:45" ht="12" customHeight="1" x14ac:dyDescent="0.2">
      <c r="A85" s="17"/>
      <c r="B85" s="14" t="s">
        <v>30</v>
      </c>
      <c r="C85" s="20">
        <v>3447.9520000000002</v>
      </c>
      <c r="D85" s="21">
        <f>C85*C$4</f>
        <v>127574.224</v>
      </c>
      <c r="E85" s="9"/>
      <c r="F85" s="22">
        <v>95.68</v>
      </c>
      <c r="G85" s="26">
        <f>F85*C$4</f>
        <v>3540.1600000000003</v>
      </c>
    </row>
    <row r="86" spans="1:45" ht="12" customHeight="1" x14ac:dyDescent="0.2">
      <c r="A86" s="17"/>
      <c r="B86" s="14" t="s">
        <v>31</v>
      </c>
      <c r="C86" s="20">
        <v>3458.558</v>
      </c>
      <c r="D86" s="21">
        <f>C86*C$5</f>
        <v>134883.76199999999</v>
      </c>
      <c r="E86" s="9"/>
      <c r="F86" s="22">
        <v>95.93</v>
      </c>
      <c r="G86" s="26">
        <f>F86*C$5</f>
        <v>3741.2700000000004</v>
      </c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</row>
    <row r="87" spans="1:45" ht="12" customHeight="1" x14ac:dyDescent="0.2">
      <c r="A87" s="17"/>
      <c r="B87" s="14" t="s">
        <v>32</v>
      </c>
      <c r="C87" s="20">
        <v>3447.9520000000002</v>
      </c>
      <c r="D87" s="21">
        <f>C87*C$6</f>
        <v>137918.08000000002</v>
      </c>
      <c r="E87" s="9"/>
      <c r="F87" s="22">
        <v>95.68</v>
      </c>
      <c r="G87" s="26">
        <f>F87*C$6</f>
        <v>3827.2000000000003</v>
      </c>
    </row>
    <row r="88" spans="1:45" ht="12" customHeight="1" x14ac:dyDescent="0.2">
      <c r="A88" s="17"/>
      <c r="B88" s="14" t="s">
        <v>33</v>
      </c>
      <c r="C88" s="20">
        <v>3447.9520000000002</v>
      </c>
      <c r="D88" s="21">
        <f>C88*C$7</f>
        <v>131022.17600000001</v>
      </c>
      <c r="E88" s="9"/>
      <c r="F88" s="22">
        <v>95.68</v>
      </c>
      <c r="G88" s="26">
        <f>F88*C$7</f>
        <v>3635.84</v>
      </c>
    </row>
    <row r="89" spans="1:45" ht="12" customHeight="1" x14ac:dyDescent="0.2">
      <c r="A89" s="17"/>
      <c r="B89" s="14" t="s">
        <v>34</v>
      </c>
      <c r="C89" s="20">
        <v>3447.9520000000002</v>
      </c>
      <c r="D89" s="21">
        <f>C89*C$8</f>
        <v>134470.128</v>
      </c>
      <c r="E89" s="9"/>
      <c r="F89" s="22">
        <v>95.68</v>
      </c>
      <c r="G89" s="26">
        <f>F89*C$8</f>
        <v>3731.5200000000004</v>
      </c>
      <c r="I89" s="43"/>
      <c r="J89" s="10"/>
    </row>
    <row r="90" spans="1:45" ht="12" customHeight="1" x14ac:dyDescent="0.2">
      <c r="A90" s="17"/>
      <c r="B90" s="14" t="s">
        <v>125</v>
      </c>
      <c r="C90" s="20">
        <v>3434.53</v>
      </c>
      <c r="D90" s="21">
        <f>C90*C$9</f>
        <v>27476.240000000002</v>
      </c>
      <c r="E90" s="9"/>
      <c r="F90" s="22">
        <v>95.32</v>
      </c>
      <c r="G90" s="26">
        <f>F90*C$9</f>
        <v>762.56</v>
      </c>
    </row>
    <row r="91" spans="1:45" ht="12" customHeight="1" x14ac:dyDescent="0.2">
      <c r="A91" s="17"/>
      <c r="B91" s="14" t="s">
        <v>36</v>
      </c>
      <c r="C91" s="20">
        <v>3434.53</v>
      </c>
      <c r="D91" s="21">
        <f>C91*C$10</f>
        <v>6869.06</v>
      </c>
      <c r="E91" s="9"/>
      <c r="F91" s="22">
        <v>95.32</v>
      </c>
      <c r="G91" s="26">
        <f>F91*C$10</f>
        <v>190.64</v>
      </c>
    </row>
    <row r="92" spans="1:45" ht="12" customHeight="1" x14ac:dyDescent="0.2">
      <c r="A92" s="17"/>
      <c r="B92" s="14" t="s">
        <v>67</v>
      </c>
      <c r="C92" s="20">
        <v>2573.8850000000002</v>
      </c>
      <c r="D92" s="21">
        <f>C92*C$11</f>
        <v>92659.860000000015</v>
      </c>
      <c r="E92" s="9"/>
      <c r="F92" s="22">
        <v>74.12</v>
      </c>
      <c r="G92" s="26">
        <f>F92*C$11</f>
        <v>2668.32</v>
      </c>
    </row>
    <row r="93" spans="1:45" ht="12" customHeight="1" x14ac:dyDescent="0.2">
      <c r="A93" s="17"/>
      <c r="B93" s="14" t="s">
        <v>68</v>
      </c>
      <c r="C93" s="20">
        <v>2573.8850000000002</v>
      </c>
      <c r="D93" s="21">
        <f>C93*C$12</f>
        <v>25738.850000000002</v>
      </c>
      <c r="E93" s="9"/>
      <c r="F93" s="22">
        <v>74.12</v>
      </c>
      <c r="G93" s="26">
        <f>F93*C$12</f>
        <v>741.2</v>
      </c>
    </row>
    <row r="94" spans="1:45" ht="12" customHeight="1" x14ac:dyDescent="0.2">
      <c r="A94" s="17"/>
      <c r="B94" s="14" t="s">
        <v>22</v>
      </c>
      <c r="C94" s="20">
        <v>2076.3339999999998</v>
      </c>
      <c r="D94" s="21">
        <f>C94*C$13</f>
        <v>114198.37</v>
      </c>
      <c r="E94" s="9"/>
      <c r="F94" s="22">
        <v>60.52</v>
      </c>
      <c r="G94" s="26">
        <f>F94*C$13</f>
        <v>3328.6000000000004</v>
      </c>
    </row>
    <row r="95" spans="1:45" ht="12" customHeight="1" x14ac:dyDescent="0.2">
      <c r="A95" s="17"/>
      <c r="B95" s="14" t="s">
        <v>9</v>
      </c>
      <c r="C95" s="20">
        <v>2006.9960000000001</v>
      </c>
      <c r="D95" s="21">
        <f>C95*C$14</f>
        <v>122426.75600000001</v>
      </c>
      <c r="E95" s="9"/>
      <c r="F95" s="22">
        <v>58.53</v>
      </c>
      <c r="G95" s="26">
        <f>F95*C$14</f>
        <v>3570.33</v>
      </c>
    </row>
    <row r="96" spans="1:45" ht="12" customHeight="1" x14ac:dyDescent="0.2">
      <c r="A96" s="17"/>
      <c r="B96" s="15" t="s">
        <v>80</v>
      </c>
      <c r="C96" s="23"/>
      <c r="D96" s="24">
        <f>SUM(D85:D95)</f>
        <v>1055237.5060000001</v>
      </c>
      <c r="E96" s="9"/>
      <c r="F96" s="25"/>
      <c r="G96" s="27">
        <f>SUM(G85:G95)</f>
        <v>29737.640000000007</v>
      </c>
      <c r="I96" s="10"/>
      <c r="J96" s="56"/>
      <c r="K96" s="114"/>
      <c r="T96" s="44"/>
      <c r="U96" s="44"/>
      <c r="V96" s="44"/>
      <c r="W96" s="44"/>
      <c r="X96" s="44"/>
      <c r="Y96" s="44"/>
      <c r="Z96" s="44"/>
      <c r="AA96" s="44"/>
    </row>
    <row r="97" spans="1:45" ht="15.6" customHeight="1" x14ac:dyDescent="0.2">
      <c r="A97" s="18" t="s">
        <v>81</v>
      </c>
      <c r="B97" s="124" t="s">
        <v>203</v>
      </c>
      <c r="C97" s="124"/>
      <c r="D97" s="124"/>
      <c r="E97" s="124"/>
      <c r="F97" s="124"/>
      <c r="G97" s="124"/>
      <c r="I97" s="2" t="s">
        <v>71</v>
      </c>
    </row>
    <row r="98" spans="1:45" ht="19.149999999999999" customHeight="1" x14ac:dyDescent="0.2">
      <c r="A98" s="18" t="s">
        <v>83</v>
      </c>
      <c r="B98" s="122" t="s">
        <v>204</v>
      </c>
      <c r="C98" s="123"/>
      <c r="D98" s="123"/>
      <c r="E98" s="123"/>
      <c r="F98" s="123"/>
      <c r="G98" s="123"/>
    </row>
    <row r="99" spans="1:45" ht="29.45" customHeight="1" x14ac:dyDescent="0.2">
      <c r="A99" s="30" t="s">
        <v>84</v>
      </c>
      <c r="B99" s="124" t="s">
        <v>212</v>
      </c>
      <c r="C99" s="124"/>
      <c r="D99" s="124"/>
      <c r="E99" s="124"/>
      <c r="F99" s="124"/>
      <c r="G99" s="124"/>
      <c r="AB99" s="44"/>
      <c r="AC99" s="44"/>
    </row>
    <row r="100" spans="1:45" ht="28.35" customHeight="1" x14ac:dyDescent="0.2">
      <c r="A100" s="30" t="s">
        <v>86</v>
      </c>
      <c r="B100" s="125" t="s">
        <v>199</v>
      </c>
      <c r="C100" s="126"/>
      <c r="D100" s="126"/>
      <c r="E100" s="126"/>
      <c r="F100" s="126"/>
      <c r="G100" s="126"/>
    </row>
    <row r="101" spans="1:45" ht="12.75" x14ac:dyDescent="0.2">
      <c r="A101" s="19" t="s">
        <v>88</v>
      </c>
      <c r="B101" s="143"/>
      <c r="C101" s="144"/>
      <c r="D101" s="144"/>
      <c r="E101" s="144"/>
      <c r="F101" s="144"/>
      <c r="G101" s="144"/>
    </row>
    <row r="102" spans="1:45" ht="12" customHeight="1" x14ac:dyDescent="0.2">
      <c r="A102" s="78"/>
      <c r="B102" s="75"/>
      <c r="C102" s="76"/>
      <c r="D102" s="76"/>
      <c r="E102" s="76"/>
      <c r="F102" s="76"/>
      <c r="G102" s="76"/>
    </row>
    <row r="103" spans="1:45" ht="12" customHeight="1" x14ac:dyDescent="0.25">
      <c r="A103" s="16" t="s">
        <v>70</v>
      </c>
      <c r="B103" s="6">
        <v>425</v>
      </c>
      <c r="C103" s="7"/>
      <c r="D103" s="7"/>
      <c r="E103" s="7"/>
      <c r="F103" s="29"/>
      <c r="G103" s="29"/>
    </row>
    <row r="104" spans="1:45" ht="12" customHeight="1" x14ac:dyDescent="0.2">
      <c r="A104" s="17" t="s">
        <v>71</v>
      </c>
      <c r="B104" s="2" t="s">
        <v>131</v>
      </c>
      <c r="C104" s="127" t="s">
        <v>73</v>
      </c>
      <c r="D104" s="128"/>
      <c r="F104" s="127" t="s">
        <v>74</v>
      </c>
      <c r="G104" s="128"/>
    </row>
    <row r="105" spans="1:45" ht="12" customHeight="1" x14ac:dyDescent="0.2">
      <c r="A105" s="17"/>
      <c r="C105" s="8" t="s">
        <v>75</v>
      </c>
      <c r="D105" s="8" t="s">
        <v>76</v>
      </c>
      <c r="F105" s="8" t="s">
        <v>77</v>
      </c>
      <c r="G105" s="8" t="s">
        <v>78</v>
      </c>
    </row>
    <row r="106" spans="1:45" ht="12" customHeight="1" x14ac:dyDescent="0.2">
      <c r="A106" s="17"/>
      <c r="B106" s="14" t="s">
        <v>30</v>
      </c>
      <c r="C106" s="20">
        <v>787.02700000000004</v>
      </c>
      <c r="D106" s="21">
        <f>C106*C$4</f>
        <v>29119.999000000003</v>
      </c>
      <c r="E106" s="9"/>
      <c r="F106" s="22">
        <v>19.399999999999999</v>
      </c>
      <c r="G106" s="26">
        <f>F106*C$4</f>
        <v>717.8</v>
      </c>
    </row>
    <row r="107" spans="1:45" ht="12" customHeight="1" x14ac:dyDescent="0.2">
      <c r="A107" s="17"/>
      <c r="B107" s="14" t="s">
        <v>31</v>
      </c>
      <c r="C107" s="20">
        <v>787.02700000000004</v>
      </c>
      <c r="D107" s="21">
        <f>C107*C$5</f>
        <v>30694.053</v>
      </c>
      <c r="E107" s="9"/>
      <c r="F107" s="22">
        <v>19.399999999999999</v>
      </c>
      <c r="G107" s="26">
        <f>F107*C$5</f>
        <v>756.59999999999991</v>
      </c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</row>
    <row r="108" spans="1:45" ht="12" customHeight="1" x14ac:dyDescent="0.2">
      <c r="A108" s="17"/>
      <c r="B108" s="14" t="s">
        <v>32</v>
      </c>
      <c r="C108" s="20">
        <v>787.02700000000004</v>
      </c>
      <c r="D108" s="21">
        <f>C108*C$6</f>
        <v>31481.08</v>
      </c>
      <c r="E108" s="9"/>
      <c r="F108" s="22">
        <v>19.399999999999999</v>
      </c>
      <c r="G108" s="26">
        <f>F108*C$6</f>
        <v>776</v>
      </c>
    </row>
    <row r="109" spans="1:45" ht="12" customHeight="1" x14ac:dyDescent="0.2">
      <c r="A109" s="17"/>
      <c r="B109" s="14" t="s">
        <v>33</v>
      </c>
      <c r="C109" s="20">
        <v>787.02700000000004</v>
      </c>
      <c r="D109" s="21">
        <f>C109*C$7</f>
        <v>29907.026000000002</v>
      </c>
      <c r="E109" s="9"/>
      <c r="F109" s="22">
        <v>19.399999999999999</v>
      </c>
      <c r="G109" s="26">
        <f>F109*C$7</f>
        <v>737.19999999999993</v>
      </c>
    </row>
    <row r="110" spans="1:45" ht="12" customHeight="1" x14ac:dyDescent="0.2">
      <c r="A110" s="17"/>
      <c r="B110" s="14" t="s">
        <v>34</v>
      </c>
      <c r="C110" s="20">
        <v>787.02700000000004</v>
      </c>
      <c r="D110" s="21">
        <f>C110*C$8</f>
        <v>30694.053</v>
      </c>
      <c r="E110" s="9"/>
      <c r="F110" s="22">
        <v>19.399999999999999</v>
      </c>
      <c r="G110" s="26">
        <f>F110*C$8</f>
        <v>756.59999999999991</v>
      </c>
    </row>
    <row r="111" spans="1:45" ht="12" customHeight="1" x14ac:dyDescent="0.2">
      <c r="A111" s="17"/>
      <c r="B111" s="14" t="s">
        <v>125</v>
      </c>
      <c r="C111" s="20">
        <v>787.02700000000004</v>
      </c>
      <c r="D111" s="21">
        <f>C111*C$9</f>
        <v>6296.2160000000003</v>
      </c>
      <c r="E111" s="9"/>
      <c r="F111" s="22">
        <v>19.399999999999999</v>
      </c>
      <c r="G111" s="26">
        <f>F111*C$9</f>
        <v>155.19999999999999</v>
      </c>
    </row>
    <row r="112" spans="1:45" ht="12" customHeight="1" x14ac:dyDescent="0.2">
      <c r="A112" s="17"/>
      <c r="B112" s="14" t="s">
        <v>36</v>
      </c>
      <c r="C112" s="20">
        <v>787.02700000000004</v>
      </c>
      <c r="D112" s="21">
        <f>C112*C$10</f>
        <v>1574.0540000000001</v>
      </c>
      <c r="E112" s="9"/>
      <c r="F112" s="22">
        <v>19.399999999999999</v>
      </c>
      <c r="G112" s="26">
        <f>F112*C$10</f>
        <v>38.799999999999997</v>
      </c>
    </row>
    <row r="113" spans="1:7" ht="12" customHeight="1" x14ac:dyDescent="0.2">
      <c r="A113" s="17"/>
      <c r="B113" s="14" t="s">
        <v>67</v>
      </c>
      <c r="C113" s="20">
        <v>787.02700000000004</v>
      </c>
      <c r="D113" s="21">
        <f>C113*C$11</f>
        <v>28332.972000000002</v>
      </c>
      <c r="E113" s="9"/>
      <c r="F113" s="22">
        <v>19.399999999999999</v>
      </c>
      <c r="G113" s="26">
        <f>F113*C$11</f>
        <v>698.4</v>
      </c>
    </row>
    <row r="114" spans="1:7" ht="12" customHeight="1" x14ac:dyDescent="0.2">
      <c r="A114" s="17"/>
      <c r="B114" s="14" t="s">
        <v>68</v>
      </c>
      <c r="C114" s="20">
        <v>787.02700000000004</v>
      </c>
      <c r="D114" s="21">
        <f>C114*C$12</f>
        <v>7870.27</v>
      </c>
      <c r="E114" s="9"/>
      <c r="F114" s="22">
        <v>19.399999999999999</v>
      </c>
      <c r="G114" s="26">
        <f>F114*C$12</f>
        <v>194</v>
      </c>
    </row>
    <row r="115" spans="1:7" ht="12" customHeight="1" x14ac:dyDescent="0.2">
      <c r="A115" s="17"/>
      <c r="B115" s="14" t="s">
        <v>22</v>
      </c>
      <c r="C115" s="20">
        <v>774.26300000000003</v>
      </c>
      <c r="D115" s="21">
        <f>C115*C$13</f>
        <v>42584.465000000004</v>
      </c>
      <c r="E115" s="9"/>
      <c r="F115" s="22">
        <v>18.670000000000002</v>
      </c>
      <c r="G115" s="26">
        <f>F115*C$13</f>
        <v>1026.8500000000001</v>
      </c>
    </row>
    <row r="116" spans="1:7" ht="12" customHeight="1" x14ac:dyDescent="0.2">
      <c r="A116" s="17"/>
      <c r="B116" s="14" t="s">
        <v>9</v>
      </c>
      <c r="C116" s="20">
        <v>782.827</v>
      </c>
      <c r="D116" s="21">
        <f>C116*C$14</f>
        <v>47752.447</v>
      </c>
      <c r="E116" s="9"/>
      <c r="F116" s="22">
        <v>18.57</v>
      </c>
      <c r="G116" s="26">
        <f>F116*C$14</f>
        <v>1132.77</v>
      </c>
    </row>
    <row r="117" spans="1:7" ht="12" customHeight="1" x14ac:dyDescent="0.2">
      <c r="A117" s="17"/>
      <c r="B117" s="15" t="s">
        <v>80</v>
      </c>
      <c r="C117" s="23"/>
      <c r="D117" s="24">
        <f>SUM(D106:D116)</f>
        <v>286306.63500000001</v>
      </c>
      <c r="E117" s="9"/>
      <c r="F117" s="25"/>
      <c r="G117" s="27">
        <f>SUM(G106:G116)</f>
        <v>6990.2199999999993</v>
      </c>
    </row>
    <row r="118" spans="1:7" ht="17.45" customHeight="1" x14ac:dyDescent="0.2">
      <c r="A118" s="18" t="s">
        <v>81</v>
      </c>
      <c r="B118" s="124" t="s">
        <v>132</v>
      </c>
      <c r="C118" s="124"/>
      <c r="D118" s="124"/>
      <c r="E118" s="124"/>
      <c r="F118" s="124"/>
      <c r="G118" s="124"/>
    </row>
    <row r="119" spans="1:7" ht="17.45" customHeight="1" x14ac:dyDescent="0.2">
      <c r="A119" s="18" t="s">
        <v>83</v>
      </c>
      <c r="B119" s="122" t="s">
        <v>205</v>
      </c>
      <c r="C119" s="123"/>
      <c r="D119" s="123"/>
      <c r="E119" s="123"/>
      <c r="F119" s="123"/>
      <c r="G119" s="123"/>
    </row>
    <row r="120" spans="1:7" ht="28.35" customHeight="1" x14ac:dyDescent="0.2">
      <c r="A120" s="30" t="s">
        <v>84</v>
      </c>
      <c r="B120" s="124" t="s">
        <v>212</v>
      </c>
      <c r="C120" s="124"/>
      <c r="D120" s="124"/>
      <c r="E120" s="124"/>
      <c r="F120" s="124"/>
      <c r="G120" s="124"/>
    </row>
    <row r="121" spans="1:7" ht="61.15" customHeight="1" x14ac:dyDescent="0.2">
      <c r="A121" s="30" t="s">
        <v>86</v>
      </c>
      <c r="B121" s="125" t="s">
        <v>206</v>
      </c>
      <c r="C121" s="126"/>
      <c r="D121" s="126"/>
      <c r="E121" s="126"/>
      <c r="F121" s="126"/>
      <c r="G121" s="126"/>
    </row>
    <row r="122" spans="1:7" ht="12.75" x14ac:dyDescent="0.2">
      <c r="A122" s="19" t="s">
        <v>88</v>
      </c>
      <c r="B122" s="122"/>
      <c r="C122" s="142"/>
      <c r="D122" s="142"/>
      <c r="E122" s="142"/>
      <c r="F122" s="142"/>
      <c r="G122" s="142"/>
    </row>
    <row r="123" spans="1:7" ht="12" customHeight="1" x14ac:dyDescent="0.2">
      <c r="A123" s="11"/>
    </row>
    <row r="124" spans="1:7" ht="12" customHeight="1" x14ac:dyDescent="0.25">
      <c r="A124" s="16" t="s">
        <v>70</v>
      </c>
      <c r="B124" s="6">
        <v>2871</v>
      </c>
      <c r="C124" s="7"/>
      <c r="D124" s="7"/>
      <c r="E124" s="7"/>
      <c r="F124" s="29"/>
      <c r="G124" s="29"/>
    </row>
    <row r="125" spans="1:7" ht="12" customHeight="1" x14ac:dyDescent="0.2">
      <c r="A125" s="17" t="s">
        <v>71</v>
      </c>
      <c r="B125" s="2" t="s">
        <v>133</v>
      </c>
      <c r="C125" s="127" t="s">
        <v>73</v>
      </c>
      <c r="D125" s="128"/>
      <c r="F125" s="127" t="s">
        <v>74</v>
      </c>
      <c r="G125" s="128"/>
    </row>
    <row r="126" spans="1:7" ht="12" customHeight="1" x14ac:dyDescent="0.2">
      <c r="A126" s="17"/>
      <c r="C126" s="8" t="s">
        <v>75</v>
      </c>
      <c r="D126" s="8" t="s">
        <v>76</v>
      </c>
      <c r="F126" s="8" t="s">
        <v>77</v>
      </c>
      <c r="G126" s="8" t="s">
        <v>78</v>
      </c>
    </row>
    <row r="127" spans="1:7" ht="12" customHeight="1" x14ac:dyDescent="0.2">
      <c r="A127" s="17"/>
      <c r="B127" s="14" t="s">
        <v>30</v>
      </c>
      <c r="C127" s="20">
        <v>20.501000000000001</v>
      </c>
      <c r="D127" s="21">
        <f>C127*C$4</f>
        <v>758.53700000000003</v>
      </c>
      <c r="E127" s="9"/>
      <c r="F127" s="22">
        <v>0.68</v>
      </c>
      <c r="G127" s="26">
        <f>F127*C$4</f>
        <v>25.16</v>
      </c>
    </row>
    <row r="128" spans="1:7" ht="12" customHeight="1" x14ac:dyDescent="0.2">
      <c r="A128" s="17"/>
      <c r="B128" s="14" t="s">
        <v>31</v>
      </c>
      <c r="C128" s="20">
        <v>20.501000000000001</v>
      </c>
      <c r="D128" s="21">
        <f>C128*C$5</f>
        <v>799.5390000000001</v>
      </c>
      <c r="E128" s="9"/>
      <c r="F128" s="22">
        <v>0.68</v>
      </c>
      <c r="G128" s="26">
        <f>F128*C$5</f>
        <v>26.520000000000003</v>
      </c>
    </row>
    <row r="129" spans="1:45" ht="12" customHeight="1" x14ac:dyDescent="0.2">
      <c r="A129" s="17"/>
      <c r="B129" s="14" t="s">
        <v>32</v>
      </c>
      <c r="C129" s="20">
        <v>20.501000000000001</v>
      </c>
      <c r="D129" s="21">
        <f>C129*C$6</f>
        <v>820.04000000000008</v>
      </c>
      <c r="E129" s="9"/>
      <c r="F129" s="22">
        <v>0.68</v>
      </c>
      <c r="G129" s="26">
        <f>F129*C$6</f>
        <v>27.200000000000003</v>
      </c>
    </row>
    <row r="130" spans="1:45" ht="12" customHeight="1" x14ac:dyDescent="0.2">
      <c r="A130" s="17"/>
      <c r="B130" s="14" t="s">
        <v>33</v>
      </c>
      <c r="C130" s="20">
        <v>20.501000000000001</v>
      </c>
      <c r="D130" s="21">
        <f>C130*C$7</f>
        <v>779.03800000000001</v>
      </c>
      <c r="E130" s="9"/>
      <c r="F130" s="22">
        <v>0.68</v>
      </c>
      <c r="G130" s="26">
        <f>F130*C$7</f>
        <v>25.840000000000003</v>
      </c>
      <c r="J130" s="66"/>
      <c r="K130" s="66"/>
      <c r="L130" s="66"/>
    </row>
    <row r="131" spans="1:45" ht="12" customHeight="1" x14ac:dyDescent="0.2">
      <c r="A131" s="17"/>
      <c r="B131" s="14" t="s">
        <v>34</v>
      </c>
      <c r="C131" s="20">
        <v>20.501000000000001</v>
      </c>
      <c r="D131" s="21">
        <f>C131*C$8</f>
        <v>799.5390000000001</v>
      </c>
      <c r="E131" s="9"/>
      <c r="F131" s="22">
        <v>0.68</v>
      </c>
      <c r="G131" s="26">
        <f>F131*C$8</f>
        <v>26.520000000000003</v>
      </c>
      <c r="J131" s="66"/>
      <c r="K131" s="66"/>
      <c r="L131" s="66"/>
    </row>
    <row r="132" spans="1:45" ht="12" customHeight="1" x14ac:dyDescent="0.2">
      <c r="A132" s="17"/>
      <c r="B132" s="15" t="s">
        <v>80</v>
      </c>
      <c r="C132" s="23"/>
      <c r="D132" s="24">
        <f>SUM(D127:D131)</f>
        <v>3956.6930000000002</v>
      </c>
      <c r="E132" s="9"/>
      <c r="F132" s="25"/>
      <c r="G132" s="27">
        <f>SUM(G127:G131)</f>
        <v>131.24</v>
      </c>
      <c r="I132" s="10"/>
    </row>
    <row r="133" spans="1:45" ht="12.75" x14ac:dyDescent="0.2">
      <c r="A133" s="18" t="s">
        <v>81</v>
      </c>
      <c r="B133" s="124" t="s">
        <v>207</v>
      </c>
      <c r="C133" s="124"/>
      <c r="D133" s="124"/>
      <c r="E133" s="124"/>
      <c r="F133" s="124"/>
      <c r="G133" s="124"/>
      <c r="I133" s="2" t="s">
        <v>71</v>
      </c>
    </row>
    <row r="134" spans="1:45" s="44" customFormat="1" ht="12.75" x14ac:dyDescent="0.2">
      <c r="A134" s="18" t="s">
        <v>83</v>
      </c>
      <c r="B134" s="122"/>
      <c r="C134" s="123"/>
      <c r="D134" s="123"/>
      <c r="E134" s="123"/>
      <c r="F134" s="123"/>
      <c r="G134" s="123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</row>
    <row r="135" spans="1:45" ht="27" customHeight="1" x14ac:dyDescent="0.2">
      <c r="A135" s="30" t="s">
        <v>84</v>
      </c>
      <c r="B135" s="124" t="s">
        <v>212</v>
      </c>
      <c r="C135" s="124"/>
      <c r="D135" s="124"/>
      <c r="E135" s="124"/>
      <c r="F135" s="124"/>
      <c r="G135" s="124"/>
    </row>
    <row r="136" spans="1:45" ht="33" customHeight="1" x14ac:dyDescent="0.2">
      <c r="A136" s="30" t="s">
        <v>86</v>
      </c>
      <c r="B136" s="125" t="s">
        <v>208</v>
      </c>
      <c r="C136" s="126"/>
      <c r="D136" s="126"/>
      <c r="E136" s="126"/>
      <c r="F136" s="126"/>
      <c r="G136" s="126"/>
    </row>
    <row r="137" spans="1:45" ht="12.75" x14ac:dyDescent="0.2">
      <c r="A137" s="19" t="s">
        <v>88</v>
      </c>
      <c r="B137" s="122"/>
      <c r="C137" s="123"/>
      <c r="D137" s="123"/>
      <c r="E137" s="123"/>
      <c r="F137" s="123"/>
      <c r="G137" s="123"/>
    </row>
    <row r="138" spans="1:45" ht="12" customHeight="1" x14ac:dyDescent="0.2">
      <c r="A138" s="12"/>
    </row>
    <row r="139" spans="1:45" ht="12" customHeight="1" x14ac:dyDescent="0.25">
      <c r="A139" s="16" t="s">
        <v>70</v>
      </c>
      <c r="B139" s="6">
        <v>3431</v>
      </c>
      <c r="C139" s="7"/>
      <c r="D139" s="7"/>
      <c r="E139" s="7"/>
      <c r="F139" s="29"/>
      <c r="G139" s="29"/>
    </row>
    <row r="140" spans="1:45" ht="12" customHeight="1" x14ac:dyDescent="0.2">
      <c r="A140" s="17" t="s">
        <v>71</v>
      </c>
      <c r="B140" s="2" t="s">
        <v>134</v>
      </c>
      <c r="C140" s="127" t="s">
        <v>73</v>
      </c>
      <c r="D140" s="128"/>
      <c r="F140" s="127" t="s">
        <v>74</v>
      </c>
      <c r="G140" s="128"/>
    </row>
    <row r="141" spans="1:45" ht="12" customHeight="1" x14ac:dyDescent="0.2">
      <c r="A141" s="17"/>
      <c r="C141" s="8" t="s">
        <v>75</v>
      </c>
      <c r="D141" s="8" t="s">
        <v>76</v>
      </c>
      <c r="F141" s="8" t="s">
        <v>77</v>
      </c>
      <c r="G141" s="8" t="s">
        <v>78</v>
      </c>
    </row>
    <row r="142" spans="1:45" ht="12" customHeight="1" x14ac:dyDescent="0.2">
      <c r="A142" s="17"/>
      <c r="B142" s="14" t="s">
        <v>30</v>
      </c>
      <c r="C142" s="20">
        <v>38.448</v>
      </c>
      <c r="D142" s="21">
        <f>C142*C$4</f>
        <v>1422.576</v>
      </c>
      <c r="E142" s="9"/>
      <c r="F142" s="22">
        <v>0.98</v>
      </c>
      <c r="G142" s="26">
        <f>F142*C$4</f>
        <v>36.26</v>
      </c>
    </row>
    <row r="143" spans="1:45" ht="12" customHeight="1" x14ac:dyDescent="0.2">
      <c r="A143" s="17"/>
      <c r="B143" s="14" t="s">
        <v>31</v>
      </c>
      <c r="C143" s="20">
        <v>25.82</v>
      </c>
      <c r="D143" s="21">
        <f>C143*C$5</f>
        <v>1006.98</v>
      </c>
      <c r="E143" s="9"/>
      <c r="F143" s="22">
        <v>0.67</v>
      </c>
      <c r="G143" s="26">
        <f>F143*C$5</f>
        <v>26.130000000000003</v>
      </c>
    </row>
    <row r="144" spans="1:45" ht="12" customHeight="1" x14ac:dyDescent="0.2">
      <c r="A144" s="17"/>
      <c r="B144" s="14" t="s">
        <v>32</v>
      </c>
      <c r="C144" s="20">
        <v>25.82</v>
      </c>
      <c r="D144" s="21">
        <f>C144*C$6</f>
        <v>1032.8</v>
      </c>
      <c r="E144" s="9"/>
      <c r="F144" s="22">
        <v>0.67</v>
      </c>
      <c r="G144" s="26">
        <f>F144*C$6</f>
        <v>26.8</v>
      </c>
    </row>
    <row r="145" spans="1:45" ht="12" customHeight="1" x14ac:dyDescent="0.2">
      <c r="A145" s="17"/>
      <c r="B145" s="14" t="s">
        <v>33</v>
      </c>
      <c r="C145" s="20">
        <v>38.448</v>
      </c>
      <c r="D145" s="21">
        <f>C145*C$7</f>
        <v>1461.0240000000001</v>
      </c>
      <c r="E145" s="9"/>
      <c r="F145" s="22">
        <v>0.98</v>
      </c>
      <c r="G145" s="26">
        <f>F145*C$7</f>
        <v>37.24</v>
      </c>
    </row>
    <row r="146" spans="1:45" ht="12" customHeight="1" x14ac:dyDescent="0.2">
      <c r="A146" s="17"/>
      <c r="B146" s="14" t="s">
        <v>34</v>
      </c>
      <c r="C146" s="20">
        <v>38.448</v>
      </c>
      <c r="D146" s="21">
        <f>C146*C$8</f>
        <v>1499.472</v>
      </c>
      <c r="E146" s="9"/>
      <c r="F146" s="22">
        <v>0.98</v>
      </c>
      <c r="G146" s="26">
        <f>F146*C$8</f>
        <v>38.22</v>
      </c>
    </row>
    <row r="147" spans="1:45" ht="12" customHeight="1" x14ac:dyDescent="0.2">
      <c r="A147" s="17"/>
      <c r="B147" s="15" t="s">
        <v>80</v>
      </c>
      <c r="C147" s="23"/>
      <c r="D147" s="24">
        <f>SUM(D142:D146)</f>
        <v>6422.8519999999999</v>
      </c>
      <c r="E147" s="9"/>
      <c r="F147" s="25"/>
      <c r="G147" s="27">
        <f>SUM(G142:G146)</f>
        <v>164.65</v>
      </c>
      <c r="I147" s="10"/>
    </row>
    <row r="148" spans="1:45" ht="17.45" customHeight="1" x14ac:dyDescent="0.2">
      <c r="A148" s="18" t="s">
        <v>81</v>
      </c>
      <c r="B148" s="124" t="s">
        <v>209</v>
      </c>
      <c r="C148" s="124"/>
      <c r="D148" s="124"/>
      <c r="E148" s="124"/>
      <c r="F148" s="124"/>
      <c r="G148" s="124"/>
      <c r="I148" s="2" t="s">
        <v>71</v>
      </c>
    </row>
    <row r="149" spans="1:45" s="44" customFormat="1" ht="12" customHeight="1" x14ac:dyDescent="0.2">
      <c r="A149" s="18" t="s">
        <v>83</v>
      </c>
      <c r="B149" s="122"/>
      <c r="C149" s="123"/>
      <c r="D149" s="123"/>
      <c r="E149" s="123"/>
      <c r="F149" s="123"/>
      <c r="G149" s="123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</row>
    <row r="150" spans="1:45" ht="29.45" customHeight="1" x14ac:dyDescent="0.2">
      <c r="A150" s="30" t="s">
        <v>84</v>
      </c>
      <c r="B150" s="124" t="s">
        <v>212</v>
      </c>
      <c r="C150" s="124"/>
      <c r="D150" s="124"/>
      <c r="E150" s="124"/>
      <c r="F150" s="124"/>
      <c r="G150" s="124"/>
    </row>
    <row r="151" spans="1:45" ht="25.5" x14ac:dyDescent="0.2">
      <c r="A151" s="30" t="s">
        <v>86</v>
      </c>
      <c r="B151" s="125" t="s">
        <v>208</v>
      </c>
      <c r="C151" s="126"/>
      <c r="D151" s="126"/>
      <c r="E151" s="126"/>
      <c r="F151" s="126"/>
      <c r="G151" s="126"/>
    </row>
    <row r="152" spans="1:45" ht="12.75" x14ac:dyDescent="0.2">
      <c r="A152" s="19" t="s">
        <v>88</v>
      </c>
      <c r="B152" s="122"/>
      <c r="C152" s="123"/>
      <c r="D152" s="123"/>
      <c r="E152" s="123"/>
      <c r="F152" s="123"/>
      <c r="G152" s="123"/>
    </row>
    <row r="153" spans="1:45" ht="12" customHeight="1" x14ac:dyDescent="0.2">
      <c r="A153" s="78"/>
      <c r="B153" s="72"/>
      <c r="C153" s="73"/>
      <c r="D153" s="73"/>
      <c r="E153" s="73"/>
      <c r="F153" s="73"/>
      <c r="G153" s="73"/>
    </row>
    <row r="154" spans="1:45" ht="12" customHeight="1" x14ac:dyDescent="0.25">
      <c r="A154" s="16" t="s">
        <v>70</v>
      </c>
      <c r="B154" s="6">
        <v>3571</v>
      </c>
      <c r="C154" s="7"/>
      <c r="D154" s="7"/>
      <c r="E154" s="7"/>
      <c r="F154" s="29"/>
      <c r="G154" s="29"/>
    </row>
    <row r="155" spans="1:45" ht="12" customHeight="1" x14ac:dyDescent="0.2">
      <c r="A155" s="17" t="s">
        <v>71</v>
      </c>
      <c r="B155" s="2" t="s">
        <v>135</v>
      </c>
      <c r="C155" s="127" t="s">
        <v>73</v>
      </c>
      <c r="D155" s="128"/>
      <c r="F155" s="127" t="s">
        <v>74</v>
      </c>
      <c r="G155" s="128"/>
    </row>
    <row r="156" spans="1:45" ht="12" customHeight="1" x14ac:dyDescent="0.2">
      <c r="A156" s="17"/>
      <c r="C156" s="8" t="s">
        <v>75</v>
      </c>
      <c r="D156" s="8" t="s">
        <v>76</v>
      </c>
      <c r="F156" s="8" t="s">
        <v>77</v>
      </c>
      <c r="G156" s="8" t="s">
        <v>78</v>
      </c>
    </row>
    <row r="157" spans="1:45" ht="12" customHeight="1" x14ac:dyDescent="0.2">
      <c r="A157" s="17"/>
      <c r="B157" s="14" t="s">
        <v>30</v>
      </c>
      <c r="C157" s="20">
        <v>45.624000000000002</v>
      </c>
      <c r="D157" s="21">
        <f>C157*C4</f>
        <v>1688.0880000000002</v>
      </c>
      <c r="E157" s="9"/>
      <c r="F157" s="22">
        <v>1.28</v>
      </c>
      <c r="G157" s="26">
        <f>F157*C4</f>
        <v>47.36</v>
      </c>
    </row>
    <row r="158" spans="1:45" ht="12" customHeight="1" x14ac:dyDescent="0.2">
      <c r="A158" s="17"/>
      <c r="B158" s="14" t="s">
        <v>31</v>
      </c>
      <c r="C158" s="20">
        <v>45.624000000000002</v>
      </c>
      <c r="D158" s="21">
        <f>C158*C5</f>
        <v>1779.336</v>
      </c>
      <c r="E158" s="9"/>
      <c r="F158" s="22">
        <v>1.28</v>
      </c>
      <c r="G158" s="26">
        <f>F158*C5</f>
        <v>49.92</v>
      </c>
      <c r="J158" s="43"/>
      <c r="K158" s="35"/>
    </row>
    <row r="159" spans="1:45" ht="12" customHeight="1" x14ac:dyDescent="0.2">
      <c r="A159" s="17"/>
      <c r="B159" s="14" t="s">
        <v>32</v>
      </c>
      <c r="C159" s="20">
        <v>45.624000000000002</v>
      </c>
      <c r="D159" s="21">
        <f>C159*C6</f>
        <v>1824.96</v>
      </c>
      <c r="E159" s="9"/>
      <c r="F159" s="22">
        <v>1.28</v>
      </c>
      <c r="G159" s="26">
        <f>F159*C6</f>
        <v>51.2</v>
      </c>
    </row>
    <row r="160" spans="1:45" ht="12" customHeight="1" x14ac:dyDescent="0.2">
      <c r="A160" s="17"/>
      <c r="B160" s="14" t="s">
        <v>33</v>
      </c>
      <c r="C160" s="20">
        <v>45.624000000000002</v>
      </c>
      <c r="D160" s="21">
        <f>C160*C7</f>
        <v>1733.712</v>
      </c>
      <c r="E160" s="9"/>
      <c r="F160" s="22">
        <v>1.28</v>
      </c>
      <c r="G160" s="26">
        <f>F160*C7</f>
        <v>48.64</v>
      </c>
    </row>
    <row r="161" spans="1:7" ht="12" customHeight="1" x14ac:dyDescent="0.2">
      <c r="A161" s="17"/>
      <c r="B161" s="14" t="s">
        <v>34</v>
      </c>
      <c r="C161" s="20">
        <v>45.624000000000002</v>
      </c>
      <c r="D161" s="21">
        <f>C161*C8</f>
        <v>1779.336</v>
      </c>
      <c r="E161" s="9"/>
      <c r="F161" s="22">
        <v>1.28</v>
      </c>
      <c r="G161" s="26">
        <f>F161*C8</f>
        <v>49.92</v>
      </c>
    </row>
    <row r="162" spans="1:7" ht="12" customHeight="1" x14ac:dyDescent="0.2">
      <c r="A162" s="17"/>
      <c r="B162" s="15" t="s">
        <v>80</v>
      </c>
      <c r="C162" s="23"/>
      <c r="D162" s="24">
        <f>SUM(D157:D161)</f>
        <v>8805.4319999999989</v>
      </c>
      <c r="E162" s="9"/>
      <c r="F162" s="25"/>
      <c r="G162" s="27">
        <f>SUM(G157:G161)</f>
        <v>247.04000000000002</v>
      </c>
    </row>
    <row r="163" spans="1:7" ht="16.5" customHeight="1" x14ac:dyDescent="0.2">
      <c r="A163" s="18" t="s">
        <v>81</v>
      </c>
      <c r="B163" s="124" t="s">
        <v>210</v>
      </c>
      <c r="C163" s="124"/>
      <c r="D163" s="124"/>
      <c r="E163" s="124"/>
      <c r="F163" s="124"/>
      <c r="G163" s="124"/>
    </row>
    <row r="164" spans="1:7" ht="12" customHeight="1" x14ac:dyDescent="0.2">
      <c r="A164" s="18" t="s">
        <v>83</v>
      </c>
      <c r="B164" s="122"/>
      <c r="C164" s="123"/>
      <c r="D164" s="123"/>
      <c r="E164" s="123"/>
      <c r="F164" s="123"/>
      <c r="G164" s="123"/>
    </row>
    <row r="165" spans="1:7" ht="29.45" customHeight="1" x14ac:dyDescent="0.2">
      <c r="A165" s="30" t="s">
        <v>84</v>
      </c>
      <c r="B165" s="124" t="s">
        <v>212</v>
      </c>
      <c r="C165" s="124"/>
      <c r="D165" s="124"/>
      <c r="E165" s="124"/>
      <c r="F165" s="124"/>
      <c r="G165" s="124"/>
    </row>
    <row r="166" spans="1:7" ht="25.5" x14ac:dyDescent="0.2">
      <c r="A166" s="30" t="s">
        <v>86</v>
      </c>
      <c r="B166" s="125" t="s">
        <v>208</v>
      </c>
      <c r="C166" s="126"/>
      <c r="D166" s="126"/>
      <c r="E166" s="126"/>
      <c r="F166" s="126"/>
      <c r="G166" s="126"/>
    </row>
    <row r="167" spans="1:7" ht="12" customHeight="1" x14ac:dyDescent="0.2">
      <c r="A167" s="19" t="s">
        <v>88</v>
      </c>
      <c r="B167" s="141"/>
      <c r="C167" s="141"/>
      <c r="D167" s="141"/>
      <c r="E167" s="141"/>
      <c r="F167" s="141"/>
      <c r="G167" s="141"/>
    </row>
    <row r="168" spans="1:7" ht="12" customHeight="1" x14ac:dyDescent="0.2">
      <c r="A168" s="12"/>
    </row>
    <row r="169" spans="1:7" ht="12" customHeight="1" x14ac:dyDescent="0.25">
      <c r="A169" s="16" t="s">
        <v>70</v>
      </c>
      <c r="B169" s="6">
        <v>3575</v>
      </c>
      <c r="C169" s="7"/>
      <c r="D169" s="7"/>
      <c r="E169" s="7"/>
      <c r="F169" s="29"/>
      <c r="G169" s="29"/>
    </row>
    <row r="170" spans="1:7" ht="12" customHeight="1" x14ac:dyDescent="0.2">
      <c r="A170" s="17" t="s">
        <v>71</v>
      </c>
      <c r="B170" s="2" t="s">
        <v>136</v>
      </c>
      <c r="C170" s="127" t="s">
        <v>73</v>
      </c>
      <c r="D170" s="128"/>
      <c r="F170" s="127" t="s">
        <v>74</v>
      </c>
      <c r="G170" s="128"/>
    </row>
    <row r="171" spans="1:7" ht="12" customHeight="1" x14ac:dyDescent="0.2">
      <c r="A171" s="17"/>
      <c r="C171" s="8" t="s">
        <v>75</v>
      </c>
      <c r="D171" s="8" t="s">
        <v>76</v>
      </c>
      <c r="F171" s="8" t="s">
        <v>77</v>
      </c>
      <c r="G171" s="8" t="s">
        <v>78</v>
      </c>
    </row>
    <row r="172" spans="1:7" ht="12" customHeight="1" x14ac:dyDescent="0.2">
      <c r="A172" s="17"/>
      <c r="B172" s="14" t="s">
        <v>30</v>
      </c>
      <c r="C172" s="20">
        <v>79.992999999999995</v>
      </c>
      <c r="D172" s="21">
        <f>C172*C$4</f>
        <v>2959.741</v>
      </c>
      <c r="E172" s="9"/>
      <c r="F172" s="22">
        <v>1.83</v>
      </c>
      <c r="G172" s="26">
        <f>F172*C$4</f>
        <v>67.710000000000008</v>
      </c>
    </row>
    <row r="173" spans="1:7" ht="12" customHeight="1" x14ac:dyDescent="0.2">
      <c r="A173" s="17"/>
      <c r="B173" s="14" t="s">
        <v>31</v>
      </c>
      <c r="C173" s="20">
        <v>79.992999999999995</v>
      </c>
      <c r="D173" s="21">
        <f>C173*C$5</f>
        <v>3119.7269999999999</v>
      </c>
      <c r="E173" s="9"/>
      <c r="F173" s="22">
        <v>1.83</v>
      </c>
      <c r="G173" s="26">
        <f>F173*C$5</f>
        <v>71.37</v>
      </c>
    </row>
    <row r="174" spans="1:7" ht="12" customHeight="1" x14ac:dyDescent="0.2">
      <c r="A174" s="17"/>
      <c r="B174" s="14" t="s">
        <v>32</v>
      </c>
      <c r="C174" s="20">
        <v>79.992999999999995</v>
      </c>
      <c r="D174" s="21">
        <f>C174*C$6</f>
        <v>3199.72</v>
      </c>
      <c r="E174" s="9"/>
      <c r="F174" s="22">
        <v>1.83</v>
      </c>
      <c r="G174" s="26">
        <f>F174*C$6</f>
        <v>73.2</v>
      </c>
    </row>
    <row r="175" spans="1:7" ht="12" customHeight="1" x14ac:dyDescent="0.2">
      <c r="A175" s="17"/>
      <c r="B175" s="14" t="s">
        <v>33</v>
      </c>
      <c r="C175" s="20">
        <v>79.992999999999995</v>
      </c>
      <c r="D175" s="21">
        <f>C175*C$7</f>
        <v>3039.7339999999999</v>
      </c>
      <c r="E175" s="9"/>
      <c r="F175" s="22">
        <v>1.83</v>
      </c>
      <c r="G175" s="26">
        <f>F175*C$7</f>
        <v>69.540000000000006</v>
      </c>
    </row>
    <row r="176" spans="1:7" ht="12" customHeight="1" x14ac:dyDescent="0.2">
      <c r="A176" s="17"/>
      <c r="B176" s="14" t="s">
        <v>34</v>
      </c>
      <c r="C176" s="20">
        <v>79.992999999999995</v>
      </c>
      <c r="D176" s="21">
        <f>C176*C$8</f>
        <v>3119.7269999999999</v>
      </c>
      <c r="E176" s="9"/>
      <c r="F176" s="22">
        <v>1.83</v>
      </c>
      <c r="G176" s="26">
        <f>F176*C$8</f>
        <v>71.37</v>
      </c>
    </row>
    <row r="177" spans="1:9" ht="12" customHeight="1" x14ac:dyDescent="0.2">
      <c r="A177" s="17"/>
      <c r="B177" s="15" t="s">
        <v>80</v>
      </c>
      <c r="C177" s="23"/>
      <c r="D177" s="24">
        <f>SUM(D172:D176)</f>
        <v>15438.649000000001</v>
      </c>
      <c r="E177" s="9"/>
      <c r="F177" s="25"/>
      <c r="G177" s="27">
        <f>SUM(G172:G176)</f>
        <v>353.19000000000005</v>
      </c>
      <c r="I177" s="10"/>
    </row>
    <row r="178" spans="1:9" ht="12.75" x14ac:dyDescent="0.2">
      <c r="A178" s="18" t="s">
        <v>81</v>
      </c>
      <c r="B178" s="124" t="s">
        <v>207</v>
      </c>
      <c r="C178" s="124"/>
      <c r="D178" s="124"/>
      <c r="E178" s="124"/>
      <c r="F178" s="124"/>
      <c r="G178" s="124"/>
    </row>
    <row r="179" spans="1:9" ht="12" customHeight="1" x14ac:dyDescent="0.2">
      <c r="A179" s="18" t="s">
        <v>83</v>
      </c>
      <c r="B179" s="122"/>
      <c r="C179" s="123"/>
      <c r="D179" s="123"/>
      <c r="E179" s="123"/>
      <c r="F179" s="123"/>
      <c r="G179" s="123"/>
    </row>
    <row r="180" spans="1:9" ht="28.35" customHeight="1" x14ac:dyDescent="0.2">
      <c r="A180" s="30" t="s">
        <v>84</v>
      </c>
      <c r="B180" s="124" t="s">
        <v>212</v>
      </c>
      <c r="C180" s="124"/>
      <c r="D180" s="124"/>
      <c r="E180" s="124"/>
      <c r="F180" s="124"/>
      <c r="G180" s="124"/>
    </row>
    <row r="181" spans="1:9" ht="24.75" customHeight="1" x14ac:dyDescent="0.2">
      <c r="A181" s="30" t="s">
        <v>86</v>
      </c>
      <c r="B181" s="125" t="s">
        <v>208</v>
      </c>
      <c r="C181" s="126"/>
      <c r="D181" s="126"/>
      <c r="E181" s="126"/>
      <c r="F181" s="126"/>
      <c r="G181" s="126"/>
    </row>
    <row r="182" spans="1:9" ht="12" customHeight="1" x14ac:dyDescent="0.2">
      <c r="A182" s="19" t="s">
        <v>88</v>
      </c>
      <c r="B182" s="122"/>
      <c r="C182" s="123"/>
      <c r="D182" s="123"/>
      <c r="E182" s="123"/>
      <c r="F182" s="123"/>
      <c r="G182" s="123"/>
    </row>
    <row r="183" spans="1:9" ht="12" customHeight="1" x14ac:dyDescent="0.2">
      <c r="A183" s="12"/>
    </row>
    <row r="184" spans="1:9" ht="12" customHeight="1" x14ac:dyDescent="0.25">
      <c r="A184" s="16" t="s">
        <v>70</v>
      </c>
      <c r="B184" s="6">
        <v>3773</v>
      </c>
      <c r="C184" s="7"/>
      <c r="D184" s="7"/>
      <c r="E184" s="7"/>
      <c r="F184" s="29"/>
      <c r="G184" s="29"/>
    </row>
    <row r="185" spans="1:9" ht="12" customHeight="1" x14ac:dyDescent="0.2">
      <c r="A185" s="17" t="s">
        <v>71</v>
      </c>
      <c r="B185" s="2" t="s">
        <v>137</v>
      </c>
      <c r="C185" s="127" t="s">
        <v>73</v>
      </c>
      <c r="D185" s="128"/>
      <c r="F185" s="127" t="s">
        <v>74</v>
      </c>
      <c r="G185" s="128"/>
    </row>
    <row r="186" spans="1:9" ht="12" customHeight="1" x14ac:dyDescent="0.2">
      <c r="A186" s="17"/>
      <c r="C186" s="8" t="s">
        <v>75</v>
      </c>
      <c r="D186" s="8" t="s">
        <v>76</v>
      </c>
      <c r="F186" s="8" t="s">
        <v>77</v>
      </c>
      <c r="G186" s="8" t="s">
        <v>78</v>
      </c>
    </row>
    <row r="187" spans="1:9" ht="12" customHeight="1" x14ac:dyDescent="0.2">
      <c r="A187" s="17"/>
      <c r="B187" s="14" t="s">
        <v>30</v>
      </c>
      <c r="C187" s="20">
        <v>100.64400000000001</v>
      </c>
      <c r="D187" s="21">
        <f>C187*C$4</f>
        <v>3723.8280000000004</v>
      </c>
      <c r="E187" s="9"/>
      <c r="F187" s="22">
        <v>2.0699999999999998</v>
      </c>
      <c r="G187" s="26">
        <f>F187*C$4</f>
        <v>76.589999999999989</v>
      </c>
    </row>
    <row r="188" spans="1:9" ht="12" customHeight="1" x14ac:dyDescent="0.2">
      <c r="A188" s="17"/>
      <c r="B188" s="14" t="s">
        <v>31</v>
      </c>
      <c r="C188" s="20">
        <v>100.64400000000001</v>
      </c>
      <c r="D188" s="21">
        <f>C188*C$5</f>
        <v>3925.116</v>
      </c>
      <c r="E188" s="9"/>
      <c r="F188" s="22">
        <v>2.0699999999999998</v>
      </c>
      <c r="G188" s="26">
        <f>F188*C$5</f>
        <v>80.72999999999999</v>
      </c>
    </row>
    <row r="189" spans="1:9" ht="12" customHeight="1" x14ac:dyDescent="0.2">
      <c r="A189" s="17"/>
      <c r="B189" s="14" t="s">
        <v>32</v>
      </c>
      <c r="C189" s="20">
        <v>100.64400000000001</v>
      </c>
      <c r="D189" s="21">
        <f>C189*C$6</f>
        <v>4025.76</v>
      </c>
      <c r="E189" s="9"/>
      <c r="F189" s="22">
        <v>2.0699999999999998</v>
      </c>
      <c r="G189" s="26">
        <f>F189*C$6</f>
        <v>82.8</v>
      </c>
    </row>
    <row r="190" spans="1:9" ht="12" customHeight="1" x14ac:dyDescent="0.2">
      <c r="A190" s="17"/>
      <c r="B190" s="14" t="s">
        <v>33</v>
      </c>
      <c r="C190" s="20">
        <v>100.64400000000001</v>
      </c>
      <c r="D190" s="21">
        <f>C190*C$7</f>
        <v>3824.4720000000002</v>
      </c>
      <c r="E190" s="9"/>
      <c r="F190" s="22">
        <v>2.0699999999999998</v>
      </c>
      <c r="G190" s="26">
        <f>F190*C$7</f>
        <v>78.66</v>
      </c>
    </row>
    <row r="191" spans="1:9" ht="12" customHeight="1" x14ac:dyDescent="0.2">
      <c r="A191" s="17"/>
      <c r="B191" s="14" t="s">
        <v>34</v>
      </c>
      <c r="C191" s="20">
        <v>100.64400000000001</v>
      </c>
      <c r="D191" s="21">
        <f>C191*C$8</f>
        <v>3925.116</v>
      </c>
      <c r="E191" s="9"/>
      <c r="F191" s="22">
        <v>2.0699999999999998</v>
      </c>
      <c r="G191" s="26">
        <f>F191*C$8</f>
        <v>80.72999999999999</v>
      </c>
    </row>
    <row r="192" spans="1:9" ht="12" customHeight="1" x14ac:dyDescent="0.2">
      <c r="A192" s="17"/>
      <c r="B192" s="15" t="s">
        <v>80</v>
      </c>
      <c r="C192" s="23"/>
      <c r="D192" s="24">
        <f>SUM(D187:D191)</f>
        <v>19424.292000000001</v>
      </c>
      <c r="E192" s="9"/>
      <c r="F192" s="25"/>
      <c r="G192" s="27">
        <f>SUM(G187:G191)</f>
        <v>399.51</v>
      </c>
      <c r="I192" s="10"/>
    </row>
    <row r="193" spans="1:10" ht="16.5" customHeight="1" x14ac:dyDescent="0.2">
      <c r="A193" s="18" t="s">
        <v>81</v>
      </c>
      <c r="B193" s="124" t="s">
        <v>211</v>
      </c>
      <c r="C193" s="124"/>
      <c r="D193" s="124"/>
      <c r="E193" s="124"/>
      <c r="F193" s="124"/>
      <c r="G193" s="124"/>
      <c r="I193" s="2" t="s">
        <v>71</v>
      </c>
    </row>
    <row r="194" spans="1:10" ht="12" customHeight="1" x14ac:dyDescent="0.2">
      <c r="A194" s="18" t="s">
        <v>83</v>
      </c>
      <c r="B194" s="122"/>
      <c r="C194" s="123"/>
      <c r="D194" s="123"/>
      <c r="E194" s="123"/>
      <c r="F194" s="123"/>
      <c r="G194" s="123"/>
    </row>
    <row r="195" spans="1:10" ht="26.45" customHeight="1" x14ac:dyDescent="0.2">
      <c r="A195" s="30" t="s">
        <v>84</v>
      </c>
      <c r="B195" s="124" t="s">
        <v>212</v>
      </c>
      <c r="C195" s="124"/>
      <c r="D195" s="124"/>
      <c r="E195" s="124"/>
      <c r="F195" s="124"/>
      <c r="G195" s="124"/>
    </row>
    <row r="196" spans="1:10" ht="28.5" customHeight="1" x14ac:dyDescent="0.2">
      <c r="A196" s="30" t="s">
        <v>86</v>
      </c>
      <c r="B196" s="125" t="s">
        <v>208</v>
      </c>
      <c r="C196" s="126"/>
      <c r="D196" s="126"/>
      <c r="E196" s="126"/>
      <c r="F196" s="126"/>
      <c r="G196" s="126"/>
    </row>
    <row r="197" spans="1:10" ht="15.6" customHeight="1" x14ac:dyDescent="0.2">
      <c r="A197" s="19" t="s">
        <v>88</v>
      </c>
      <c r="B197" s="122" t="s">
        <v>138</v>
      </c>
      <c r="C197" s="123"/>
      <c r="D197" s="123"/>
      <c r="E197" s="123"/>
      <c r="F197" s="123"/>
      <c r="G197" s="123"/>
    </row>
    <row r="198" spans="1:10" ht="12" customHeight="1" x14ac:dyDescent="0.2">
      <c r="A198" s="12"/>
    </row>
    <row r="199" spans="1:10" ht="12" customHeight="1" x14ac:dyDescent="0.25">
      <c r="A199" s="16" t="s">
        <v>70</v>
      </c>
      <c r="B199" s="6">
        <v>3833</v>
      </c>
      <c r="C199" s="7"/>
      <c r="D199" s="7"/>
      <c r="E199" s="7"/>
      <c r="F199" s="29"/>
      <c r="G199" s="29"/>
    </row>
    <row r="200" spans="1:10" ht="12" customHeight="1" x14ac:dyDescent="0.2">
      <c r="A200" s="17" t="s">
        <v>71</v>
      </c>
      <c r="B200" s="2" t="s">
        <v>139</v>
      </c>
      <c r="C200" s="127" t="s">
        <v>73</v>
      </c>
      <c r="D200" s="128"/>
      <c r="F200" s="127" t="s">
        <v>74</v>
      </c>
      <c r="G200" s="128"/>
    </row>
    <row r="201" spans="1:10" ht="12" customHeight="1" x14ac:dyDescent="0.2">
      <c r="A201" s="17"/>
      <c r="C201" s="8" t="s">
        <v>75</v>
      </c>
      <c r="D201" s="8" t="s">
        <v>76</v>
      </c>
      <c r="F201" s="8" t="s">
        <v>77</v>
      </c>
      <c r="G201" s="8" t="s">
        <v>78</v>
      </c>
    </row>
    <row r="202" spans="1:10" ht="12" customHeight="1" x14ac:dyDescent="0.2">
      <c r="A202" s="17"/>
      <c r="B202" s="14" t="s">
        <v>30</v>
      </c>
      <c r="C202" s="20">
        <v>146.63900000000001</v>
      </c>
      <c r="D202" s="21">
        <f>C202*C$4</f>
        <v>5425.643</v>
      </c>
      <c r="E202" s="9"/>
      <c r="F202" s="67">
        <v>3.7</v>
      </c>
      <c r="G202" s="26">
        <f>F202*C$4</f>
        <v>136.9</v>
      </c>
      <c r="I202" s="43"/>
      <c r="J202" s="10"/>
    </row>
    <row r="203" spans="1:10" ht="12" customHeight="1" x14ac:dyDescent="0.2">
      <c r="A203" s="17"/>
      <c r="B203" s="14" t="s">
        <v>31</v>
      </c>
      <c r="C203" s="20">
        <v>133.44399999999999</v>
      </c>
      <c r="D203" s="21">
        <f>C203*C$5</f>
        <v>5204.3159999999998</v>
      </c>
      <c r="E203" s="9"/>
      <c r="F203" s="67">
        <v>3.33</v>
      </c>
      <c r="G203" s="26">
        <f>F203*C$5</f>
        <v>129.87</v>
      </c>
    </row>
    <row r="204" spans="1:10" ht="12" customHeight="1" x14ac:dyDescent="0.2">
      <c r="A204" s="17"/>
      <c r="B204" s="14" t="s">
        <v>32</v>
      </c>
      <c r="C204" s="20">
        <v>134.88999999999999</v>
      </c>
      <c r="D204" s="21">
        <f>C204*C$6</f>
        <v>5395.5999999999995</v>
      </c>
      <c r="E204" s="9"/>
      <c r="F204" s="67">
        <v>3.42</v>
      </c>
      <c r="G204" s="26">
        <f>F204*C$6</f>
        <v>136.80000000000001</v>
      </c>
    </row>
    <row r="205" spans="1:10" ht="12" customHeight="1" x14ac:dyDescent="0.2">
      <c r="A205" s="17"/>
      <c r="B205" s="14" t="s">
        <v>33</v>
      </c>
      <c r="C205" s="20">
        <v>138.583</v>
      </c>
      <c r="D205" s="21">
        <f>C205*C$7</f>
        <v>5266.1539999999995</v>
      </c>
      <c r="E205" s="9"/>
      <c r="F205" s="67">
        <v>3.53</v>
      </c>
      <c r="G205" s="26">
        <f>F205*C$7</f>
        <v>134.13999999999999</v>
      </c>
    </row>
    <row r="206" spans="1:10" ht="12" customHeight="1" x14ac:dyDescent="0.2">
      <c r="A206" s="17"/>
      <c r="B206" s="14" t="s">
        <v>34</v>
      </c>
      <c r="C206" s="20">
        <v>134.88999999999999</v>
      </c>
      <c r="D206" s="21">
        <f>C206*C$8</f>
        <v>5260.7099999999991</v>
      </c>
      <c r="E206" s="9"/>
      <c r="F206" s="67">
        <v>3.42</v>
      </c>
      <c r="G206" s="26">
        <f>F206*C$8</f>
        <v>133.38</v>
      </c>
    </row>
    <row r="207" spans="1:10" ht="12" customHeight="1" x14ac:dyDescent="0.2">
      <c r="A207" s="17"/>
      <c r="B207" s="15" t="s">
        <v>80</v>
      </c>
      <c r="C207" s="23"/>
      <c r="D207" s="24">
        <f>SUM(D202:D206)</f>
        <v>26552.422999999995</v>
      </c>
      <c r="E207" s="9"/>
      <c r="F207" s="25"/>
      <c r="G207" s="27">
        <f>SUM(G202:G206)</f>
        <v>671.09</v>
      </c>
      <c r="I207" s="10"/>
    </row>
    <row r="208" spans="1:10" ht="17.25" customHeight="1" x14ac:dyDescent="0.2">
      <c r="A208" s="18" t="s">
        <v>81</v>
      </c>
      <c r="B208" s="124" t="s">
        <v>207</v>
      </c>
      <c r="C208" s="124"/>
      <c r="D208" s="124"/>
      <c r="E208" s="124"/>
      <c r="F208" s="124"/>
      <c r="G208" s="124"/>
    </row>
    <row r="209" spans="1:11" ht="12" customHeight="1" x14ac:dyDescent="0.2">
      <c r="A209" s="18" t="s">
        <v>83</v>
      </c>
      <c r="B209" s="122"/>
      <c r="C209" s="123"/>
      <c r="D209" s="123"/>
      <c r="E209" s="123"/>
      <c r="F209" s="123"/>
      <c r="G209" s="123"/>
    </row>
    <row r="210" spans="1:11" ht="25.5" x14ac:dyDescent="0.2">
      <c r="A210" s="30" t="s">
        <v>84</v>
      </c>
      <c r="B210" s="124" t="s">
        <v>212</v>
      </c>
      <c r="C210" s="124"/>
      <c r="D210" s="124"/>
      <c r="E210" s="124"/>
      <c r="F210" s="124"/>
      <c r="G210" s="124"/>
    </row>
    <row r="211" spans="1:11" ht="29.25" customHeight="1" x14ac:dyDescent="0.2">
      <c r="A211" s="30" t="s">
        <v>86</v>
      </c>
      <c r="B211" s="125" t="s">
        <v>208</v>
      </c>
      <c r="C211" s="126"/>
      <c r="D211" s="126"/>
      <c r="E211" s="126"/>
      <c r="F211" s="126"/>
      <c r="G211" s="126"/>
    </row>
    <row r="212" spans="1:11" ht="12" customHeight="1" x14ac:dyDescent="0.2">
      <c r="A212" s="19" t="s">
        <v>88</v>
      </c>
      <c r="B212" s="122"/>
      <c r="C212" s="123"/>
      <c r="D212" s="123"/>
      <c r="E212" s="123"/>
      <c r="F212" s="123"/>
      <c r="G212" s="123"/>
    </row>
    <row r="213" spans="1:11" ht="12" customHeight="1" x14ac:dyDescent="0.2">
      <c r="A213" s="12"/>
    </row>
    <row r="214" spans="1:11" ht="12" customHeight="1" x14ac:dyDescent="0.25">
      <c r="A214" s="16" t="s">
        <v>70</v>
      </c>
      <c r="B214" s="6">
        <v>3834</v>
      </c>
      <c r="C214" s="7"/>
      <c r="D214" s="7"/>
      <c r="E214" s="7"/>
      <c r="F214" s="29"/>
      <c r="G214" s="29"/>
    </row>
    <row r="215" spans="1:11" ht="12" customHeight="1" x14ac:dyDescent="0.2">
      <c r="A215" s="17" t="s">
        <v>71</v>
      </c>
      <c r="B215" s="2" t="s">
        <v>140</v>
      </c>
      <c r="C215" s="127" t="s">
        <v>73</v>
      </c>
      <c r="D215" s="128"/>
      <c r="F215" s="127" t="s">
        <v>74</v>
      </c>
      <c r="G215" s="128"/>
    </row>
    <row r="216" spans="1:11" ht="12" customHeight="1" x14ac:dyDescent="0.2">
      <c r="A216" s="17"/>
      <c r="C216" s="8" t="s">
        <v>75</v>
      </c>
      <c r="D216" s="8" t="s">
        <v>76</v>
      </c>
      <c r="F216" s="8" t="s">
        <v>77</v>
      </c>
      <c r="G216" s="8" t="s">
        <v>78</v>
      </c>
    </row>
    <row r="217" spans="1:11" ht="12" customHeight="1" x14ac:dyDescent="0.2">
      <c r="A217" s="17"/>
      <c r="B217" s="14" t="s">
        <v>30</v>
      </c>
      <c r="C217" s="20">
        <v>41.613</v>
      </c>
      <c r="D217" s="21">
        <f>C217*C$4</f>
        <v>1539.681</v>
      </c>
      <c r="E217" s="9"/>
      <c r="F217" s="22">
        <v>1.1499999999999999</v>
      </c>
      <c r="G217" s="26">
        <f>F217*C$4</f>
        <v>42.55</v>
      </c>
      <c r="J217" s="43"/>
      <c r="K217" s="35"/>
    </row>
    <row r="218" spans="1:11" ht="12" customHeight="1" x14ac:dyDescent="0.2">
      <c r="A218" s="17"/>
      <c r="B218" s="14" t="s">
        <v>31</v>
      </c>
      <c r="C218" s="20">
        <v>41.613</v>
      </c>
      <c r="D218" s="21">
        <f>C218*C$5</f>
        <v>1622.9069999999999</v>
      </c>
      <c r="E218" s="9"/>
      <c r="F218" s="22">
        <v>1.1499999999999999</v>
      </c>
      <c r="G218" s="26">
        <f>F218*C$5</f>
        <v>44.849999999999994</v>
      </c>
    </row>
    <row r="219" spans="1:11" ht="12" customHeight="1" x14ac:dyDescent="0.2">
      <c r="A219" s="17"/>
      <c r="B219" s="14" t="s">
        <v>32</v>
      </c>
      <c r="C219" s="20">
        <v>41.613</v>
      </c>
      <c r="D219" s="21">
        <f>C219*C$6</f>
        <v>1664.52</v>
      </c>
      <c r="E219" s="9"/>
      <c r="F219" s="22">
        <v>1.1499999999999999</v>
      </c>
      <c r="G219" s="26">
        <f>F219*C$6</f>
        <v>46</v>
      </c>
    </row>
    <row r="220" spans="1:11" ht="12" customHeight="1" x14ac:dyDescent="0.2">
      <c r="A220" s="17"/>
      <c r="B220" s="14" t="s">
        <v>33</v>
      </c>
      <c r="C220" s="20">
        <v>41.613</v>
      </c>
      <c r="D220" s="21">
        <f>C220*C$7</f>
        <v>1581.2939999999999</v>
      </c>
      <c r="E220" s="9"/>
      <c r="F220" s="22">
        <v>1.1499999999999999</v>
      </c>
      <c r="G220" s="26">
        <f>F220*C$7</f>
        <v>43.699999999999996</v>
      </c>
    </row>
    <row r="221" spans="1:11" ht="12" customHeight="1" x14ac:dyDescent="0.2">
      <c r="A221" s="17"/>
      <c r="B221" s="14" t="s">
        <v>34</v>
      </c>
      <c r="C221" s="20">
        <v>41.613</v>
      </c>
      <c r="D221" s="21">
        <f>C221*C$8</f>
        <v>1622.9069999999999</v>
      </c>
      <c r="E221" s="9"/>
      <c r="F221" s="22">
        <v>1.1499999999999999</v>
      </c>
      <c r="G221" s="26">
        <f>F221*C$8</f>
        <v>44.849999999999994</v>
      </c>
    </row>
    <row r="222" spans="1:11" ht="12" customHeight="1" x14ac:dyDescent="0.2">
      <c r="A222" s="17"/>
      <c r="B222" s="15" t="s">
        <v>80</v>
      </c>
      <c r="C222" s="23"/>
      <c r="D222" s="24">
        <f>SUM(D217:D221)</f>
        <v>8031.3090000000002</v>
      </c>
      <c r="E222" s="9"/>
      <c r="F222" s="25"/>
      <c r="G222" s="27">
        <f>SUM(G217:G221)</f>
        <v>221.94999999999996</v>
      </c>
      <c r="I222" s="10"/>
    </row>
    <row r="223" spans="1:11" ht="13.9" customHeight="1" x14ac:dyDescent="0.2">
      <c r="A223" s="18" t="s">
        <v>81</v>
      </c>
      <c r="B223" s="124" t="s">
        <v>207</v>
      </c>
      <c r="C223" s="124"/>
      <c r="D223" s="124"/>
      <c r="E223" s="124"/>
      <c r="F223" s="124"/>
      <c r="G223" s="124"/>
    </row>
    <row r="224" spans="1:11" ht="12" customHeight="1" x14ac:dyDescent="0.2">
      <c r="A224" s="18" t="s">
        <v>83</v>
      </c>
      <c r="B224" s="122"/>
      <c r="C224" s="123"/>
      <c r="D224" s="123"/>
      <c r="E224" s="123"/>
      <c r="F224" s="123"/>
      <c r="G224" s="123"/>
    </row>
    <row r="225" spans="1:7" ht="27.6" customHeight="1" x14ac:dyDescent="0.2">
      <c r="A225" s="30" t="s">
        <v>84</v>
      </c>
      <c r="B225" s="124" t="s">
        <v>212</v>
      </c>
      <c r="C225" s="124"/>
      <c r="D225" s="124"/>
      <c r="E225" s="124"/>
      <c r="F225" s="124"/>
      <c r="G225" s="124"/>
    </row>
    <row r="226" spans="1:7" ht="33" customHeight="1" x14ac:dyDescent="0.2">
      <c r="A226" s="30" t="s">
        <v>86</v>
      </c>
      <c r="B226" s="125" t="s">
        <v>208</v>
      </c>
      <c r="C226" s="126"/>
      <c r="D226" s="126"/>
      <c r="E226" s="126"/>
      <c r="F226" s="126"/>
      <c r="G226" s="126"/>
    </row>
    <row r="227" spans="1:7" ht="12" customHeight="1" x14ac:dyDescent="0.2">
      <c r="A227" s="19" t="s">
        <v>88</v>
      </c>
      <c r="B227" s="122"/>
      <c r="C227" s="123"/>
      <c r="D227" s="123"/>
      <c r="E227" s="123"/>
      <c r="F227" s="123"/>
      <c r="G227" s="123"/>
    </row>
    <row r="228" spans="1:7" ht="12" customHeight="1" x14ac:dyDescent="0.2">
      <c r="A228" s="12"/>
    </row>
    <row r="229" spans="1:7" ht="12" customHeight="1" x14ac:dyDescent="0.25">
      <c r="A229" s="16" t="s">
        <v>70</v>
      </c>
      <c r="B229" s="6">
        <v>3837</v>
      </c>
      <c r="C229" s="7"/>
      <c r="D229" s="7"/>
      <c r="E229" s="7"/>
      <c r="F229" s="29"/>
      <c r="G229" s="29"/>
    </row>
    <row r="230" spans="1:7" ht="12" customHeight="1" x14ac:dyDescent="0.2">
      <c r="A230" s="17" t="s">
        <v>71</v>
      </c>
      <c r="B230" s="2" t="s">
        <v>141</v>
      </c>
      <c r="C230" s="41" t="s">
        <v>73</v>
      </c>
      <c r="D230" s="42"/>
      <c r="F230" s="41" t="s">
        <v>74</v>
      </c>
      <c r="G230" s="42"/>
    </row>
    <row r="231" spans="1:7" ht="12" customHeight="1" x14ac:dyDescent="0.2">
      <c r="A231" s="17"/>
      <c r="C231" s="8" t="s">
        <v>75</v>
      </c>
      <c r="D231" s="8" t="s">
        <v>76</v>
      </c>
      <c r="F231" s="8" t="s">
        <v>77</v>
      </c>
      <c r="G231" s="8" t="s">
        <v>78</v>
      </c>
    </row>
    <row r="232" spans="1:7" ht="12" customHeight="1" x14ac:dyDescent="0.2">
      <c r="A232" s="17"/>
      <c r="B232" s="14" t="s">
        <v>30</v>
      </c>
      <c r="C232" s="20">
        <v>26.742000000000001</v>
      </c>
      <c r="D232" s="21">
        <f>C232*C$4</f>
        <v>989.45400000000006</v>
      </c>
      <c r="E232" s="9"/>
      <c r="F232" s="22">
        <v>0.8</v>
      </c>
      <c r="G232" s="26">
        <f>F232*C$4</f>
        <v>29.6</v>
      </c>
    </row>
    <row r="233" spans="1:7" ht="12" customHeight="1" x14ac:dyDescent="0.2">
      <c r="A233" s="17"/>
      <c r="B233" s="14" t="s">
        <v>31</v>
      </c>
      <c r="C233" s="20">
        <v>39.387</v>
      </c>
      <c r="D233" s="21">
        <f>C233*C$5</f>
        <v>1536.0930000000001</v>
      </c>
      <c r="E233" s="9"/>
      <c r="F233" s="22">
        <v>1.1299999999999999</v>
      </c>
      <c r="G233" s="26">
        <f>F233*C$5</f>
        <v>44.069999999999993</v>
      </c>
    </row>
    <row r="234" spans="1:7" ht="12" customHeight="1" x14ac:dyDescent="0.2">
      <c r="A234" s="17"/>
      <c r="B234" s="14" t="s">
        <v>32</v>
      </c>
      <c r="C234" s="20">
        <v>26.742000000000001</v>
      </c>
      <c r="D234" s="21">
        <f>C234*C$6</f>
        <v>1069.68</v>
      </c>
      <c r="E234" s="9"/>
      <c r="F234" s="22">
        <v>0.8</v>
      </c>
      <c r="G234" s="26">
        <f>F234*C$6</f>
        <v>32</v>
      </c>
    </row>
    <row r="235" spans="1:7" ht="12" customHeight="1" x14ac:dyDescent="0.2">
      <c r="A235" s="17"/>
      <c r="B235" s="14" t="s">
        <v>33</v>
      </c>
      <c r="C235" s="20">
        <v>26.742000000000001</v>
      </c>
      <c r="D235" s="21">
        <f>C235*C$7</f>
        <v>1016.196</v>
      </c>
      <c r="E235" s="9"/>
      <c r="F235" s="22">
        <v>0.8</v>
      </c>
      <c r="G235" s="26">
        <f>F235*C$7</f>
        <v>30.400000000000002</v>
      </c>
    </row>
    <row r="236" spans="1:7" ht="12" customHeight="1" x14ac:dyDescent="0.2">
      <c r="A236" s="17"/>
      <c r="B236" s="14" t="s">
        <v>34</v>
      </c>
      <c r="C236" s="20">
        <v>37.723999999999997</v>
      </c>
      <c r="D236" s="21">
        <f>C236*C$8</f>
        <v>1471.2359999999999</v>
      </c>
      <c r="E236" s="9"/>
      <c r="F236" s="22">
        <v>1.07</v>
      </c>
      <c r="G236" s="26">
        <f>F236*C$8</f>
        <v>41.730000000000004</v>
      </c>
    </row>
    <row r="237" spans="1:7" ht="12" customHeight="1" x14ac:dyDescent="0.2">
      <c r="A237" s="17"/>
      <c r="B237" s="15" t="s">
        <v>80</v>
      </c>
      <c r="C237" s="23"/>
      <c r="D237" s="24">
        <f>SUM(D232:D236)</f>
        <v>6082.6589999999997</v>
      </c>
      <c r="E237" s="9"/>
      <c r="F237" s="25"/>
      <c r="G237" s="27">
        <f>SUM(G232:G236)</f>
        <v>177.8</v>
      </c>
    </row>
    <row r="238" spans="1:7" ht="12" customHeight="1" x14ac:dyDescent="0.2">
      <c r="A238" s="18" t="s">
        <v>81</v>
      </c>
      <c r="B238" s="124" t="s">
        <v>207</v>
      </c>
      <c r="C238" s="124"/>
      <c r="D238" s="124"/>
      <c r="E238" s="124"/>
      <c r="F238" s="124"/>
      <c r="G238" s="124"/>
    </row>
    <row r="239" spans="1:7" ht="12" customHeight="1" x14ac:dyDescent="0.2">
      <c r="A239" s="18" t="s">
        <v>83</v>
      </c>
      <c r="B239" s="122"/>
      <c r="C239" s="123"/>
      <c r="D239" s="123"/>
      <c r="E239" s="123"/>
      <c r="F239" s="123"/>
      <c r="G239" s="123"/>
    </row>
    <row r="240" spans="1:7" ht="29.45" customHeight="1" x14ac:dyDescent="0.2">
      <c r="A240" s="30" t="s">
        <v>84</v>
      </c>
      <c r="B240" s="124" t="s">
        <v>212</v>
      </c>
      <c r="C240" s="124"/>
      <c r="D240" s="124"/>
      <c r="E240" s="124"/>
      <c r="F240" s="124"/>
      <c r="G240" s="124"/>
    </row>
    <row r="241" spans="1:7" ht="28.5" customHeight="1" x14ac:dyDescent="0.2">
      <c r="A241" s="30" t="s">
        <v>86</v>
      </c>
      <c r="B241" s="125" t="s">
        <v>208</v>
      </c>
      <c r="C241" s="126"/>
      <c r="D241" s="126"/>
      <c r="E241" s="126"/>
      <c r="F241" s="126"/>
      <c r="G241" s="126"/>
    </row>
    <row r="242" spans="1:7" ht="12" customHeight="1" x14ac:dyDescent="0.2">
      <c r="A242" s="19" t="s">
        <v>88</v>
      </c>
      <c r="B242" s="122"/>
      <c r="C242" s="123"/>
      <c r="D242" s="123"/>
      <c r="E242" s="123"/>
      <c r="F242" s="123"/>
      <c r="G242" s="123"/>
    </row>
    <row r="243" spans="1:7" ht="12" customHeight="1" x14ac:dyDescent="0.2">
      <c r="A243" s="12"/>
    </row>
    <row r="244" spans="1:7" ht="12" customHeight="1" x14ac:dyDescent="0.25">
      <c r="A244" s="16" t="s">
        <v>70</v>
      </c>
      <c r="B244" s="6">
        <v>3838</v>
      </c>
      <c r="C244" s="7"/>
      <c r="D244" s="7"/>
      <c r="E244" s="7"/>
      <c r="F244" s="29"/>
      <c r="G244" s="29"/>
    </row>
    <row r="245" spans="1:7" ht="12" customHeight="1" x14ac:dyDescent="0.2">
      <c r="A245" s="17" t="s">
        <v>71</v>
      </c>
      <c r="B245" s="2" t="s">
        <v>142</v>
      </c>
      <c r="C245" s="41" t="s">
        <v>73</v>
      </c>
      <c r="D245" s="42"/>
      <c r="F245" s="41" t="s">
        <v>74</v>
      </c>
      <c r="G245" s="42"/>
    </row>
    <row r="246" spans="1:7" ht="12" customHeight="1" x14ac:dyDescent="0.2">
      <c r="A246" s="17"/>
      <c r="C246" s="8" t="s">
        <v>75</v>
      </c>
      <c r="D246" s="8" t="s">
        <v>76</v>
      </c>
      <c r="F246" s="8" t="s">
        <v>77</v>
      </c>
      <c r="G246" s="8" t="s">
        <v>78</v>
      </c>
    </row>
    <row r="247" spans="1:7" ht="12" customHeight="1" x14ac:dyDescent="0.2">
      <c r="A247" s="17"/>
      <c r="B247" s="14" t="s">
        <v>30</v>
      </c>
      <c r="C247" s="20">
        <v>52.947000000000003</v>
      </c>
      <c r="D247" s="21">
        <f>C247*C$4</f>
        <v>1959.0390000000002</v>
      </c>
      <c r="E247" s="9"/>
      <c r="F247" s="22">
        <v>1.37</v>
      </c>
      <c r="G247" s="26">
        <f>F247*C$4</f>
        <v>50.690000000000005</v>
      </c>
    </row>
    <row r="248" spans="1:7" ht="12" customHeight="1" x14ac:dyDescent="0.2">
      <c r="A248" s="17"/>
      <c r="B248" s="14" t="s">
        <v>31</v>
      </c>
      <c r="C248" s="20">
        <v>49.728000000000002</v>
      </c>
      <c r="D248" s="21">
        <f>C248*C$5</f>
        <v>1939.3920000000001</v>
      </c>
      <c r="E248" s="9"/>
      <c r="F248" s="22">
        <v>1.32</v>
      </c>
      <c r="G248" s="26">
        <f>F248*C$5</f>
        <v>51.480000000000004</v>
      </c>
    </row>
    <row r="249" spans="1:7" ht="12" customHeight="1" x14ac:dyDescent="0.2">
      <c r="A249" s="17"/>
      <c r="B249" s="14" t="s">
        <v>32</v>
      </c>
      <c r="C249" s="20">
        <v>52.947000000000003</v>
      </c>
      <c r="D249" s="21">
        <f>C249*C$6</f>
        <v>2117.88</v>
      </c>
      <c r="E249" s="9"/>
      <c r="F249" s="22">
        <v>1.37</v>
      </c>
      <c r="G249" s="26">
        <f>F249*C$6</f>
        <v>54.800000000000004</v>
      </c>
    </row>
    <row r="250" spans="1:7" ht="12" customHeight="1" x14ac:dyDescent="0.2">
      <c r="A250" s="17"/>
      <c r="B250" s="14" t="s">
        <v>33</v>
      </c>
      <c r="C250" s="20">
        <v>35.156999999999996</v>
      </c>
      <c r="D250" s="21">
        <f>C250*C$7</f>
        <v>1335.9659999999999</v>
      </c>
      <c r="E250" s="9"/>
      <c r="F250" s="22">
        <v>0.95</v>
      </c>
      <c r="G250" s="26">
        <f>F250*C$7</f>
        <v>36.1</v>
      </c>
    </row>
    <row r="251" spans="1:7" ht="12" customHeight="1" x14ac:dyDescent="0.2">
      <c r="A251" s="17"/>
      <c r="B251" s="14" t="s">
        <v>34</v>
      </c>
      <c r="C251" s="20">
        <v>52.947000000000003</v>
      </c>
      <c r="D251" s="21">
        <f>C251*C$8</f>
        <v>2064.933</v>
      </c>
      <c r="E251" s="9"/>
      <c r="F251" s="22">
        <v>1.37</v>
      </c>
      <c r="G251" s="26">
        <f>F251*C$8</f>
        <v>53.430000000000007</v>
      </c>
    </row>
    <row r="252" spans="1:7" ht="12.75" x14ac:dyDescent="0.2">
      <c r="A252" s="17"/>
      <c r="B252" s="15" t="s">
        <v>80</v>
      </c>
      <c r="C252" s="23"/>
      <c r="D252" s="24">
        <f>SUM(D247:D251)</f>
        <v>9417.2099999999991</v>
      </c>
      <c r="E252" s="9"/>
      <c r="F252" s="25"/>
      <c r="G252" s="27">
        <f>SUM(G247:G251)</f>
        <v>246.50000000000003</v>
      </c>
    </row>
    <row r="253" spans="1:7" ht="12" customHeight="1" x14ac:dyDescent="0.2">
      <c r="A253" s="18" t="s">
        <v>81</v>
      </c>
      <c r="B253" s="124" t="s">
        <v>207</v>
      </c>
      <c r="C253" s="124"/>
      <c r="D253" s="124"/>
      <c r="E253" s="124"/>
      <c r="F253" s="124"/>
      <c r="G253" s="124"/>
    </row>
    <row r="254" spans="1:7" ht="12" customHeight="1" x14ac:dyDescent="0.2">
      <c r="A254" s="18" t="s">
        <v>83</v>
      </c>
      <c r="B254" s="122"/>
      <c r="C254" s="123"/>
      <c r="D254" s="123"/>
      <c r="E254" s="123"/>
      <c r="F254" s="123"/>
      <c r="G254" s="123"/>
    </row>
    <row r="255" spans="1:7" ht="29.45" customHeight="1" x14ac:dyDescent="0.2">
      <c r="A255" s="30" t="s">
        <v>84</v>
      </c>
      <c r="B255" s="124" t="s">
        <v>212</v>
      </c>
      <c r="C255" s="124"/>
      <c r="D255" s="124"/>
      <c r="E255" s="124"/>
      <c r="F255" s="124"/>
      <c r="G255" s="124"/>
    </row>
    <row r="256" spans="1:7" ht="28.5" customHeight="1" x14ac:dyDescent="0.2">
      <c r="A256" s="30" t="s">
        <v>86</v>
      </c>
      <c r="B256" s="125" t="s">
        <v>208</v>
      </c>
      <c r="C256" s="126"/>
      <c r="D256" s="126"/>
      <c r="E256" s="126"/>
      <c r="F256" s="126"/>
      <c r="G256" s="126"/>
    </row>
    <row r="257" spans="1:7" ht="12" customHeight="1" x14ac:dyDescent="0.2">
      <c r="A257" s="19" t="s">
        <v>88</v>
      </c>
      <c r="B257" s="122"/>
      <c r="C257" s="123"/>
      <c r="D257" s="123"/>
      <c r="E257" s="123"/>
      <c r="F257" s="123"/>
      <c r="G257" s="123"/>
    </row>
    <row r="258" spans="1:7" ht="12" customHeight="1" x14ac:dyDescent="0.2">
      <c r="A258" s="12"/>
    </row>
    <row r="259" spans="1:7" ht="12" customHeight="1" x14ac:dyDescent="0.25">
      <c r="A259" s="16" t="s">
        <v>70</v>
      </c>
      <c r="B259" s="6">
        <v>3839</v>
      </c>
      <c r="C259" s="7"/>
      <c r="D259" s="7"/>
      <c r="E259" s="7"/>
      <c r="F259" s="29"/>
      <c r="G259" s="29"/>
    </row>
    <row r="260" spans="1:7" ht="12" customHeight="1" x14ac:dyDescent="0.2">
      <c r="A260" s="17" t="s">
        <v>71</v>
      </c>
      <c r="B260" s="2" t="s">
        <v>143</v>
      </c>
      <c r="C260" s="41" t="s">
        <v>73</v>
      </c>
      <c r="D260" s="42"/>
      <c r="F260" s="41" t="s">
        <v>74</v>
      </c>
      <c r="G260" s="42"/>
    </row>
    <row r="261" spans="1:7" ht="12" customHeight="1" x14ac:dyDescent="0.2">
      <c r="A261" s="17"/>
      <c r="C261" s="8" t="s">
        <v>75</v>
      </c>
      <c r="D261" s="8" t="s">
        <v>76</v>
      </c>
      <c r="F261" s="8" t="s">
        <v>77</v>
      </c>
      <c r="G261" s="8" t="s">
        <v>78</v>
      </c>
    </row>
    <row r="262" spans="1:7" ht="12" customHeight="1" x14ac:dyDescent="0.2">
      <c r="A262" s="17"/>
      <c r="B262" s="14" t="s">
        <v>30</v>
      </c>
      <c r="C262" s="20">
        <v>66.637</v>
      </c>
      <c r="D262" s="21">
        <f>C262*C$4</f>
        <v>2465.569</v>
      </c>
      <c r="E262" s="9"/>
      <c r="F262" s="22">
        <v>1.82</v>
      </c>
      <c r="G262" s="26">
        <f>F262*C$4</f>
        <v>67.34</v>
      </c>
    </row>
    <row r="263" spans="1:7" ht="12" customHeight="1" x14ac:dyDescent="0.2">
      <c r="A263" s="17"/>
      <c r="B263" s="14" t="s">
        <v>31</v>
      </c>
      <c r="C263" s="20">
        <v>61.643999999999998</v>
      </c>
      <c r="D263" s="21">
        <f>C263*C$5</f>
        <v>2404.116</v>
      </c>
      <c r="E263" s="9"/>
      <c r="F263" s="22">
        <v>1.68</v>
      </c>
      <c r="G263" s="26">
        <f>F263*C$5</f>
        <v>65.52</v>
      </c>
    </row>
    <row r="264" spans="1:7" ht="12" customHeight="1" x14ac:dyDescent="0.2">
      <c r="A264" s="17"/>
      <c r="B264" s="14" t="s">
        <v>32</v>
      </c>
      <c r="C264" s="20">
        <v>61.643999999999998</v>
      </c>
      <c r="D264" s="21">
        <f>C264*C$6</f>
        <v>2465.7599999999998</v>
      </c>
      <c r="E264" s="9"/>
      <c r="F264" s="22">
        <v>1.68</v>
      </c>
      <c r="G264" s="26">
        <f>F264*C$6</f>
        <v>67.2</v>
      </c>
    </row>
    <row r="265" spans="1:7" ht="12" customHeight="1" x14ac:dyDescent="0.2">
      <c r="A265" s="17"/>
      <c r="B265" s="14" t="s">
        <v>33</v>
      </c>
      <c r="C265" s="20">
        <v>45.23</v>
      </c>
      <c r="D265" s="21">
        <f>C265*C$7</f>
        <v>1718.7399999999998</v>
      </c>
      <c r="E265" s="9"/>
      <c r="F265" s="22">
        <v>1.32</v>
      </c>
      <c r="G265" s="26">
        <f>F265*C$7</f>
        <v>50.160000000000004</v>
      </c>
    </row>
    <row r="266" spans="1:7" ht="12" customHeight="1" x14ac:dyDescent="0.2">
      <c r="A266" s="17"/>
      <c r="B266" s="14" t="s">
        <v>34</v>
      </c>
      <c r="C266" s="20">
        <v>74.316000000000003</v>
      </c>
      <c r="D266" s="21">
        <f>C266*C$8</f>
        <v>2898.3240000000001</v>
      </c>
      <c r="E266" s="9"/>
      <c r="F266" s="22">
        <v>1.92</v>
      </c>
      <c r="G266" s="26">
        <f>F266*C$8</f>
        <v>74.88</v>
      </c>
    </row>
    <row r="267" spans="1:7" ht="12" customHeight="1" x14ac:dyDescent="0.2">
      <c r="A267" s="17"/>
      <c r="B267" s="15" t="s">
        <v>80</v>
      </c>
      <c r="C267" s="23"/>
      <c r="D267" s="24">
        <f>SUM(D262:D266)</f>
        <v>11952.509</v>
      </c>
      <c r="E267" s="9"/>
      <c r="F267" s="25"/>
      <c r="G267" s="27">
        <f>SUM(G262:G266)</f>
        <v>325.10000000000002</v>
      </c>
    </row>
    <row r="268" spans="1:7" ht="12" customHeight="1" x14ac:dyDescent="0.2">
      <c r="A268" s="18" t="s">
        <v>81</v>
      </c>
      <c r="B268" s="124" t="s">
        <v>207</v>
      </c>
      <c r="C268" s="124"/>
      <c r="D268" s="124"/>
      <c r="E268" s="124"/>
      <c r="F268" s="124"/>
      <c r="G268" s="124"/>
    </row>
    <row r="269" spans="1:7" ht="12" customHeight="1" x14ac:dyDescent="0.2">
      <c r="A269" s="18" t="s">
        <v>83</v>
      </c>
      <c r="B269" s="122"/>
      <c r="C269" s="123"/>
      <c r="D269" s="123"/>
      <c r="E269" s="123"/>
      <c r="F269" s="123"/>
      <c r="G269" s="123"/>
    </row>
    <row r="270" spans="1:7" ht="29.45" customHeight="1" x14ac:dyDescent="0.2">
      <c r="A270" s="30" t="s">
        <v>84</v>
      </c>
      <c r="B270" s="124" t="s">
        <v>212</v>
      </c>
      <c r="C270" s="124"/>
      <c r="D270" s="124"/>
      <c r="E270" s="124"/>
      <c r="F270" s="124"/>
      <c r="G270" s="124"/>
    </row>
    <row r="271" spans="1:7" ht="28.5" customHeight="1" x14ac:dyDescent="0.2">
      <c r="A271" s="30" t="s">
        <v>86</v>
      </c>
      <c r="B271" s="125" t="s">
        <v>208</v>
      </c>
      <c r="C271" s="126"/>
      <c r="D271" s="126"/>
      <c r="E271" s="126"/>
      <c r="F271" s="126"/>
      <c r="G271" s="126"/>
    </row>
    <row r="272" spans="1:7" ht="12" customHeight="1" x14ac:dyDescent="0.2">
      <c r="A272" s="19" t="s">
        <v>88</v>
      </c>
      <c r="B272" s="122"/>
      <c r="C272" s="123"/>
      <c r="D272" s="123"/>
      <c r="E272" s="123"/>
      <c r="F272" s="123"/>
      <c r="G272" s="123"/>
    </row>
    <row r="273" spans="1:7" ht="12" customHeight="1" x14ac:dyDescent="0.2">
      <c r="A273" s="12"/>
    </row>
    <row r="274" spans="1:7" ht="12" customHeight="1" x14ac:dyDescent="0.25">
      <c r="A274" s="16" t="s">
        <v>70</v>
      </c>
      <c r="B274" s="6">
        <v>3874</v>
      </c>
      <c r="C274" s="7"/>
      <c r="D274" s="7"/>
      <c r="E274" s="7"/>
      <c r="F274" s="29"/>
      <c r="G274" s="29"/>
    </row>
    <row r="275" spans="1:7" ht="12" customHeight="1" x14ac:dyDescent="0.2">
      <c r="A275" s="17" t="s">
        <v>71</v>
      </c>
      <c r="B275" s="2" t="s">
        <v>144</v>
      </c>
      <c r="C275" s="41" t="s">
        <v>73</v>
      </c>
      <c r="D275" s="42"/>
      <c r="F275" s="41" t="s">
        <v>74</v>
      </c>
      <c r="G275" s="42"/>
    </row>
    <row r="276" spans="1:7" ht="12" customHeight="1" x14ac:dyDescent="0.2">
      <c r="A276" s="17"/>
      <c r="C276" s="8" t="s">
        <v>75</v>
      </c>
      <c r="D276" s="8" t="s">
        <v>76</v>
      </c>
      <c r="F276" s="8" t="s">
        <v>77</v>
      </c>
      <c r="G276" s="8" t="s">
        <v>78</v>
      </c>
    </row>
    <row r="277" spans="1:7" ht="12" customHeight="1" x14ac:dyDescent="0.2">
      <c r="A277" s="17"/>
      <c r="B277" s="14" t="s">
        <v>30</v>
      </c>
      <c r="C277" s="20">
        <v>102.63</v>
      </c>
      <c r="D277" s="21">
        <f>C277*C$4</f>
        <v>3797.31</v>
      </c>
      <c r="E277" s="9"/>
      <c r="F277" s="22">
        <v>2.3199999999999998</v>
      </c>
      <c r="G277" s="26">
        <f>F277*C$4</f>
        <v>85.839999999999989</v>
      </c>
    </row>
    <row r="278" spans="1:7" ht="12" customHeight="1" x14ac:dyDescent="0.2">
      <c r="A278" s="17"/>
      <c r="B278" s="14" t="s">
        <v>31</v>
      </c>
      <c r="C278" s="20">
        <v>102.63</v>
      </c>
      <c r="D278" s="21">
        <f>C278*C$5</f>
        <v>4002.5699999999997</v>
      </c>
      <c r="E278" s="9"/>
      <c r="F278" s="22">
        <v>2.3199999999999998</v>
      </c>
      <c r="G278" s="26">
        <f>F278*C$5</f>
        <v>90.47999999999999</v>
      </c>
    </row>
    <row r="279" spans="1:7" ht="12" customHeight="1" x14ac:dyDescent="0.2">
      <c r="A279" s="17"/>
      <c r="B279" s="14" t="s">
        <v>32</v>
      </c>
      <c r="C279" s="20">
        <v>102.63</v>
      </c>
      <c r="D279" s="21">
        <f>C279*C$6</f>
        <v>4105.2</v>
      </c>
      <c r="E279" s="9"/>
      <c r="F279" s="22">
        <v>2.3199999999999998</v>
      </c>
      <c r="G279" s="26">
        <f>F279*C$6</f>
        <v>92.8</v>
      </c>
    </row>
    <row r="280" spans="1:7" ht="12" customHeight="1" x14ac:dyDescent="0.2">
      <c r="A280" s="17"/>
      <c r="B280" s="14" t="s">
        <v>33</v>
      </c>
      <c r="C280" s="20">
        <v>102.63</v>
      </c>
      <c r="D280" s="21">
        <f>C280*C$7</f>
        <v>3899.9399999999996</v>
      </c>
      <c r="E280" s="9"/>
      <c r="F280" s="22">
        <v>2.3199999999999998</v>
      </c>
      <c r="G280" s="26">
        <f>F280*C$7</f>
        <v>88.16</v>
      </c>
    </row>
    <row r="281" spans="1:7" ht="12" customHeight="1" x14ac:dyDescent="0.2">
      <c r="A281" s="17"/>
      <c r="B281" s="14" t="s">
        <v>34</v>
      </c>
      <c r="C281" s="20">
        <v>102.63</v>
      </c>
      <c r="D281" s="21">
        <f>C281*C$8</f>
        <v>4002.5699999999997</v>
      </c>
      <c r="E281" s="9"/>
      <c r="F281" s="22">
        <v>2.3199999999999998</v>
      </c>
      <c r="G281" s="26">
        <f>F281*C$8</f>
        <v>90.47999999999999</v>
      </c>
    </row>
    <row r="282" spans="1:7" ht="12" customHeight="1" x14ac:dyDescent="0.2">
      <c r="A282" s="17"/>
      <c r="B282" s="15" t="s">
        <v>80</v>
      </c>
      <c r="C282" s="23"/>
      <c r="D282" s="24">
        <f>SUM(D277:D281)</f>
        <v>19807.589999999997</v>
      </c>
      <c r="E282" s="9"/>
      <c r="F282" s="25"/>
      <c r="G282" s="27">
        <f>SUM(G277:G281)</f>
        <v>447.76</v>
      </c>
    </row>
    <row r="283" spans="1:7" ht="12" customHeight="1" x14ac:dyDescent="0.2">
      <c r="A283" s="18" t="s">
        <v>81</v>
      </c>
      <c r="B283" s="124" t="s">
        <v>207</v>
      </c>
      <c r="C283" s="124"/>
      <c r="D283" s="124"/>
      <c r="E283" s="124"/>
      <c r="F283" s="124"/>
      <c r="G283" s="124"/>
    </row>
    <row r="284" spans="1:7" ht="12" customHeight="1" x14ac:dyDescent="0.2">
      <c r="A284" s="18" t="s">
        <v>83</v>
      </c>
      <c r="B284" s="122"/>
      <c r="C284" s="123"/>
      <c r="D284" s="123"/>
      <c r="E284" s="123"/>
      <c r="F284" s="123"/>
      <c r="G284" s="123"/>
    </row>
    <row r="285" spans="1:7" ht="29.45" customHeight="1" x14ac:dyDescent="0.2">
      <c r="A285" s="30" t="s">
        <v>84</v>
      </c>
      <c r="B285" s="124" t="s">
        <v>212</v>
      </c>
      <c r="C285" s="124"/>
      <c r="D285" s="124"/>
      <c r="E285" s="124"/>
      <c r="F285" s="124"/>
      <c r="G285" s="124"/>
    </row>
    <row r="286" spans="1:7" ht="28.5" customHeight="1" x14ac:dyDescent="0.2">
      <c r="A286" s="30" t="s">
        <v>86</v>
      </c>
      <c r="B286" s="125" t="s">
        <v>208</v>
      </c>
      <c r="C286" s="126"/>
      <c r="D286" s="126"/>
      <c r="E286" s="126"/>
      <c r="F286" s="126"/>
      <c r="G286" s="126"/>
    </row>
    <row r="287" spans="1:7" ht="12" customHeight="1" x14ac:dyDescent="0.2">
      <c r="A287" s="19" t="s">
        <v>88</v>
      </c>
      <c r="B287" s="122"/>
      <c r="C287" s="123"/>
      <c r="D287" s="123"/>
      <c r="E287" s="123"/>
      <c r="F287" s="123"/>
      <c r="G287" s="123"/>
    </row>
    <row r="288" spans="1:7" ht="12" customHeight="1" x14ac:dyDescent="0.2">
      <c r="A288" s="12"/>
    </row>
    <row r="289" spans="1:14" ht="24" customHeight="1" x14ac:dyDescent="0.3">
      <c r="A289" s="1" t="s">
        <v>145</v>
      </c>
      <c r="D289" s="130" t="s">
        <v>116</v>
      </c>
      <c r="E289" s="130"/>
      <c r="F289" s="130"/>
      <c r="G289" s="1"/>
      <c r="M289" s="129"/>
      <c r="N289" s="129"/>
    </row>
    <row r="290" spans="1:14" ht="12" customHeight="1" x14ac:dyDescent="0.2">
      <c r="A290" s="12"/>
    </row>
    <row r="291" spans="1:14" ht="12" customHeight="1" x14ac:dyDescent="0.2">
      <c r="A291" s="49" t="s">
        <v>117</v>
      </c>
      <c r="B291" s="52"/>
      <c r="C291" s="53"/>
      <c r="D291" s="50" t="s">
        <v>118</v>
      </c>
      <c r="F291" s="50" t="s">
        <v>119</v>
      </c>
    </row>
    <row r="292" spans="1:14" ht="12" customHeight="1" x14ac:dyDescent="0.2">
      <c r="A292" s="51">
        <f>B17</f>
        <v>400</v>
      </c>
      <c r="B292" s="52" t="str">
        <f>B18</f>
        <v>Oslo lufthavn - Oslo bussterminal</v>
      </c>
      <c r="C292" s="53"/>
      <c r="D292" s="55">
        <f>D32</f>
        <v>1924875.6179999998</v>
      </c>
      <c r="E292" s="56">
        <f>E32</f>
        <v>0</v>
      </c>
      <c r="F292" s="61">
        <f>G32</f>
        <v>44976.490000000005</v>
      </c>
    </row>
    <row r="293" spans="1:14" ht="12" customHeight="1" x14ac:dyDescent="0.2">
      <c r="A293" s="51">
        <f>B40</f>
        <v>405</v>
      </c>
      <c r="B293" s="52" t="str">
        <f>B41</f>
        <v>Kløfta - Nitteberg - Ask</v>
      </c>
      <c r="C293" s="54"/>
      <c r="D293" s="55">
        <f>D54</f>
        <v>47483.913999999997</v>
      </c>
      <c r="E293" s="56">
        <f>E54</f>
        <v>0</v>
      </c>
      <c r="F293" s="61">
        <f>G54</f>
        <v>1323.9399999999998</v>
      </c>
    </row>
    <row r="294" spans="1:14" ht="12" customHeight="1" x14ac:dyDescent="0.2">
      <c r="A294" s="51">
        <f>B61</f>
        <v>410</v>
      </c>
      <c r="B294" s="52" t="str">
        <f>B62</f>
        <v>Nannestad - Veståsen skole - Ask</v>
      </c>
      <c r="C294" s="54"/>
      <c r="D294" s="55">
        <f>D75</f>
        <v>333729.39400000003</v>
      </c>
      <c r="E294" s="56">
        <f>E75</f>
        <v>0</v>
      </c>
      <c r="F294" s="61">
        <f>G75</f>
        <v>7315.18</v>
      </c>
      <c r="J294" s="10"/>
      <c r="K294" s="56"/>
      <c r="L294" s="114"/>
      <c r="M294" s="10"/>
    </row>
    <row r="295" spans="1:14" ht="12" customHeight="1" x14ac:dyDescent="0.2">
      <c r="A295" s="51">
        <f>B82</f>
        <v>420</v>
      </c>
      <c r="B295" s="52" t="str">
        <f>B83</f>
        <v>Maura - Oslo lufthavn - Jessheim</v>
      </c>
      <c r="C295" s="53"/>
      <c r="D295" s="55">
        <f>D96</f>
        <v>1055237.5060000001</v>
      </c>
      <c r="E295" s="56">
        <f>E96</f>
        <v>0</v>
      </c>
      <c r="F295" s="61">
        <f>G96</f>
        <v>29737.640000000007</v>
      </c>
      <c r="J295" s="10"/>
      <c r="L295" s="114"/>
      <c r="M295" s="10"/>
    </row>
    <row r="296" spans="1:14" ht="12" customHeight="1" x14ac:dyDescent="0.2">
      <c r="A296" s="51">
        <f>B103</f>
        <v>425</v>
      </c>
      <c r="B296" s="52" t="str">
        <f>B104</f>
        <v>Oslo lufthavn - Kløfta</v>
      </c>
      <c r="C296" s="53"/>
      <c r="D296" s="55">
        <f>D117</f>
        <v>286306.63500000001</v>
      </c>
      <c r="E296" s="56"/>
      <c r="F296" s="61">
        <f>G117</f>
        <v>6990.2199999999993</v>
      </c>
    </row>
    <row r="297" spans="1:14" ht="12" customHeight="1" x14ac:dyDescent="0.2">
      <c r="A297" s="51">
        <f>B124</f>
        <v>2871</v>
      </c>
      <c r="B297" s="52" t="str">
        <f>B125</f>
        <v>Ask - Lillestrøm - Rælingen vgs</v>
      </c>
      <c r="C297" s="53"/>
      <c r="D297" s="55">
        <f>D132</f>
        <v>3956.6930000000002</v>
      </c>
      <c r="E297" s="56">
        <f>E132</f>
        <v>0</v>
      </c>
      <c r="F297" s="68">
        <f>G132</f>
        <v>131.24</v>
      </c>
    </row>
    <row r="298" spans="1:14" ht="12" customHeight="1" x14ac:dyDescent="0.2">
      <c r="A298" s="51">
        <f>B139</f>
        <v>3431</v>
      </c>
      <c r="B298" s="52" t="str">
        <f>B140</f>
        <v>Gjerdrum U - Nitteberg - Kankedalen - Ask</v>
      </c>
      <c r="C298" s="53"/>
      <c r="D298" s="55">
        <f>D147</f>
        <v>6422.8519999999999</v>
      </c>
      <c r="E298" s="56"/>
      <c r="F298" s="68">
        <f>G147</f>
        <v>164.65</v>
      </c>
    </row>
    <row r="299" spans="1:14" ht="12" customHeight="1" x14ac:dyDescent="0.2">
      <c r="A299" s="51">
        <f>B154</f>
        <v>3571</v>
      </c>
      <c r="B299" s="52" t="str">
        <f>B155</f>
        <v>Veståsen - Ask - Jessheim</v>
      </c>
      <c r="C299" s="53"/>
      <c r="D299" s="55">
        <f>D162</f>
        <v>8805.4319999999989</v>
      </c>
      <c r="E299" s="56"/>
      <c r="F299" s="68">
        <f>G162</f>
        <v>247.04000000000002</v>
      </c>
    </row>
    <row r="300" spans="1:14" ht="12" customHeight="1" x14ac:dyDescent="0.2">
      <c r="A300" s="51">
        <f>B169</f>
        <v>3575</v>
      </c>
      <c r="B300" s="52" t="str">
        <f>B170</f>
        <v>Korslund - Krokfoss -Jessheim</v>
      </c>
      <c r="C300" s="53"/>
      <c r="D300" s="55">
        <f>D177</f>
        <v>15438.649000000001</v>
      </c>
      <c r="E300" s="56">
        <f>E177</f>
        <v>0</v>
      </c>
      <c r="F300" s="61">
        <f>G177</f>
        <v>353.19000000000005</v>
      </c>
    </row>
    <row r="301" spans="1:14" ht="12" customHeight="1" x14ac:dyDescent="0.2">
      <c r="A301" s="51">
        <f>B184</f>
        <v>3773</v>
      </c>
      <c r="B301" s="52" t="str">
        <f>B185</f>
        <v>Ask - Nannestad - Eidsvoll</v>
      </c>
      <c r="C301" s="53"/>
      <c r="D301" s="55">
        <f>D192</f>
        <v>19424.292000000001</v>
      </c>
      <c r="E301" s="56">
        <f>E192</f>
        <v>0</v>
      </c>
      <c r="F301" s="61">
        <f>G192</f>
        <v>399.51</v>
      </c>
    </row>
    <row r="302" spans="1:14" ht="12" customHeight="1" x14ac:dyDescent="0.2">
      <c r="A302" s="51">
        <f>B199</f>
        <v>3833</v>
      </c>
      <c r="B302" s="52" t="str">
        <f>B200</f>
        <v>Ask - Nannestad</v>
      </c>
      <c r="C302" s="53"/>
      <c r="D302" s="55">
        <f>D207</f>
        <v>26552.422999999995</v>
      </c>
      <c r="E302" s="56">
        <f>E207</f>
        <v>0</v>
      </c>
      <c r="F302" s="61">
        <f>G207</f>
        <v>671.09</v>
      </c>
    </row>
    <row r="303" spans="1:14" ht="12" customHeight="1" x14ac:dyDescent="0.2">
      <c r="A303" s="51">
        <f>B214</f>
        <v>3834</v>
      </c>
      <c r="B303" s="52" t="str">
        <f>B215</f>
        <v>Åmot - Kringlerdalen - Nannestad</v>
      </c>
      <c r="C303" s="53"/>
      <c r="D303" s="55">
        <f>D222</f>
        <v>8031.3090000000002</v>
      </c>
      <c r="E303" s="56">
        <f>E222</f>
        <v>0</v>
      </c>
      <c r="F303" s="61">
        <f>G222</f>
        <v>221.94999999999996</v>
      </c>
    </row>
    <row r="304" spans="1:14" ht="12" customHeight="1" x14ac:dyDescent="0.2">
      <c r="A304" s="51">
        <f>B229</f>
        <v>3837</v>
      </c>
      <c r="B304" s="52" t="str">
        <f>B230</f>
        <v>Fagerli - Løkendalen - Eltonåsen</v>
      </c>
      <c r="C304" s="53"/>
      <c r="D304" s="55">
        <f>D237</f>
        <v>6082.6589999999997</v>
      </c>
      <c r="E304" s="56">
        <f t="shared" ref="E304" si="0">E237</f>
        <v>0</v>
      </c>
      <c r="F304" s="61">
        <f>G237</f>
        <v>177.8</v>
      </c>
    </row>
    <row r="305" spans="1:6" ht="12" customHeight="1" x14ac:dyDescent="0.2">
      <c r="A305" s="51">
        <f>B244</f>
        <v>3838</v>
      </c>
      <c r="B305" s="52" t="str">
        <f>B245</f>
        <v>Nannestad - Grasmo</v>
      </c>
      <c r="C305" s="53"/>
      <c r="D305" s="55">
        <f>D252</f>
        <v>9417.2099999999991</v>
      </c>
      <c r="E305" s="56">
        <f>E252</f>
        <v>0</v>
      </c>
      <c r="F305" s="61">
        <f>G252</f>
        <v>246.50000000000003</v>
      </c>
    </row>
    <row r="306" spans="1:6" ht="12" customHeight="1" x14ac:dyDescent="0.2">
      <c r="A306" s="51">
        <f>B259</f>
        <v>3839</v>
      </c>
      <c r="B306" s="52" t="str">
        <f>B260</f>
        <v>Nannestad - Maura - Sandsnesseter</v>
      </c>
      <c r="C306" s="53"/>
      <c r="D306" s="55">
        <f>D267</f>
        <v>11952.509</v>
      </c>
      <c r="E306" s="56">
        <f>E253</f>
        <v>0</v>
      </c>
      <c r="F306" s="61">
        <f>G267</f>
        <v>325.10000000000002</v>
      </c>
    </row>
    <row r="307" spans="1:6" ht="12" customHeight="1" x14ac:dyDescent="0.2">
      <c r="A307" s="51">
        <f>B274</f>
        <v>3874</v>
      </c>
      <c r="B307" s="52" t="str">
        <f>B275</f>
        <v>Olavsgaard - Jessheim - Nannestad</v>
      </c>
      <c r="C307" s="53"/>
      <c r="D307" s="55">
        <f>D282</f>
        <v>19807.589999999997</v>
      </c>
      <c r="E307" s="56">
        <f>E254</f>
        <v>0</v>
      </c>
      <c r="F307" s="61">
        <f>G282</f>
        <v>447.76</v>
      </c>
    </row>
    <row r="308" spans="1:6" ht="12" customHeight="1" x14ac:dyDescent="0.2">
      <c r="A308" s="57" t="s">
        <v>146</v>
      </c>
      <c r="B308" s="58"/>
      <c r="C308" s="59"/>
      <c r="D308" s="60">
        <f>SUM(D292:D307)</f>
        <v>3783524.6849999996</v>
      </c>
      <c r="E308" s="47"/>
      <c r="F308" s="62">
        <f>SUM(F292:F307)</f>
        <v>93729.3</v>
      </c>
    </row>
    <row r="309" spans="1:6" ht="12" customHeight="1" x14ac:dyDescent="0.2">
      <c r="A309" s="48"/>
    </row>
    <row r="310" spans="1:6" ht="12" customHeight="1" x14ac:dyDescent="0.2">
      <c r="A310" s="12"/>
    </row>
    <row r="311" spans="1:6" ht="12" customHeight="1" x14ac:dyDescent="0.2">
      <c r="A311" s="12"/>
    </row>
    <row r="312" spans="1:6" ht="12" customHeight="1" x14ac:dyDescent="0.2">
      <c r="A312" s="12"/>
    </row>
    <row r="313" spans="1:6" ht="12" customHeight="1" x14ac:dyDescent="0.2">
      <c r="A313" s="12"/>
    </row>
    <row r="314" spans="1:6" ht="12" customHeight="1" x14ac:dyDescent="0.2">
      <c r="A314" s="12"/>
    </row>
    <row r="315" spans="1:6" ht="12" customHeight="1" x14ac:dyDescent="0.2">
      <c r="A315" s="12"/>
    </row>
    <row r="316" spans="1:6" ht="12" customHeight="1" x14ac:dyDescent="0.2">
      <c r="A316" s="12"/>
    </row>
    <row r="317" spans="1:6" ht="12" customHeight="1" x14ac:dyDescent="0.2">
      <c r="A317" s="12"/>
    </row>
    <row r="318" spans="1:6" ht="12" customHeight="1" x14ac:dyDescent="0.2">
      <c r="A318" s="12"/>
    </row>
    <row r="319" spans="1:6" ht="12" customHeight="1" x14ac:dyDescent="0.2">
      <c r="A319" s="12"/>
    </row>
    <row r="320" spans="1:6" ht="12" customHeight="1" x14ac:dyDescent="0.2">
      <c r="A320" s="12"/>
    </row>
    <row r="321" spans="1:1" ht="12" customHeight="1" x14ac:dyDescent="0.2">
      <c r="A321" s="12"/>
    </row>
    <row r="322" spans="1:1" ht="12" customHeight="1" x14ac:dyDescent="0.2">
      <c r="A322" s="12"/>
    </row>
    <row r="323" spans="1:1" ht="12" customHeight="1" x14ac:dyDescent="0.2">
      <c r="A323" s="12"/>
    </row>
    <row r="324" spans="1:1" ht="12" customHeight="1" x14ac:dyDescent="0.2">
      <c r="A324" s="12"/>
    </row>
    <row r="325" spans="1:1" ht="12" customHeight="1" x14ac:dyDescent="0.2">
      <c r="A325" s="12"/>
    </row>
    <row r="326" spans="1:1" ht="12" customHeight="1" x14ac:dyDescent="0.2">
      <c r="A326" s="12"/>
    </row>
    <row r="327" spans="1:1" ht="12" customHeight="1" x14ac:dyDescent="0.2">
      <c r="A327" s="12"/>
    </row>
    <row r="328" spans="1:1" ht="12" customHeight="1" x14ac:dyDescent="0.2">
      <c r="A328" s="12"/>
    </row>
    <row r="329" spans="1:1" ht="12" customHeight="1" x14ac:dyDescent="0.2">
      <c r="A329" s="12"/>
    </row>
    <row r="330" spans="1:1" ht="12" customHeight="1" x14ac:dyDescent="0.2">
      <c r="A330" s="12"/>
    </row>
    <row r="331" spans="1:1" ht="12" customHeight="1" x14ac:dyDescent="0.2">
      <c r="A331" s="12"/>
    </row>
    <row r="332" spans="1:1" ht="12" customHeight="1" x14ac:dyDescent="0.2">
      <c r="A332" s="12"/>
    </row>
    <row r="333" spans="1:1" ht="12" customHeight="1" x14ac:dyDescent="0.2">
      <c r="A333" s="12"/>
    </row>
    <row r="334" spans="1:1" ht="12" customHeight="1" x14ac:dyDescent="0.2">
      <c r="A334" s="12"/>
    </row>
    <row r="335" spans="1:1" ht="12" customHeight="1" x14ac:dyDescent="0.2">
      <c r="A335" s="12"/>
    </row>
    <row r="336" spans="1:1" ht="12" customHeight="1" x14ac:dyDescent="0.2">
      <c r="A336" s="12"/>
    </row>
    <row r="337" spans="1:1" ht="12" customHeight="1" x14ac:dyDescent="0.2">
      <c r="A337" s="12"/>
    </row>
    <row r="338" spans="1:1" ht="12" customHeight="1" x14ac:dyDescent="0.2">
      <c r="A338" s="12"/>
    </row>
    <row r="339" spans="1:1" ht="12" customHeight="1" x14ac:dyDescent="0.2">
      <c r="A339" s="12"/>
    </row>
    <row r="340" spans="1:1" ht="12" customHeight="1" x14ac:dyDescent="0.2">
      <c r="A340" s="12"/>
    </row>
    <row r="341" spans="1:1" ht="12" customHeight="1" x14ac:dyDescent="0.2">
      <c r="A341" s="12"/>
    </row>
    <row r="342" spans="1:1" ht="12" customHeight="1" x14ac:dyDescent="0.2">
      <c r="A342" s="12"/>
    </row>
    <row r="343" spans="1:1" ht="12" customHeight="1" x14ac:dyDescent="0.2">
      <c r="A343" s="12"/>
    </row>
    <row r="344" spans="1:1" ht="12" customHeight="1" x14ac:dyDescent="0.2">
      <c r="A344" s="12"/>
    </row>
    <row r="345" spans="1:1" ht="12" customHeight="1" x14ac:dyDescent="0.2">
      <c r="A345" s="12"/>
    </row>
    <row r="346" spans="1:1" ht="12" customHeight="1" x14ac:dyDescent="0.2">
      <c r="A346" s="12"/>
    </row>
    <row r="347" spans="1:1" ht="12" customHeight="1" x14ac:dyDescent="0.2">
      <c r="A347" s="12"/>
    </row>
    <row r="348" spans="1:1" ht="12" customHeight="1" x14ac:dyDescent="0.2">
      <c r="A348" s="12"/>
    </row>
    <row r="349" spans="1:1" ht="12" customHeight="1" x14ac:dyDescent="0.2">
      <c r="A349" s="12"/>
    </row>
    <row r="350" spans="1:1" ht="12" customHeight="1" x14ac:dyDescent="0.2">
      <c r="A350" s="12"/>
    </row>
    <row r="351" spans="1:1" ht="12" customHeight="1" x14ac:dyDescent="0.2">
      <c r="A351" s="12"/>
    </row>
    <row r="352" spans="1:1" ht="12" customHeight="1" x14ac:dyDescent="0.2">
      <c r="A352" s="12"/>
    </row>
    <row r="353" spans="1:1" ht="12" customHeight="1" x14ac:dyDescent="0.2">
      <c r="A353" s="12"/>
    </row>
    <row r="354" spans="1:1" ht="12" customHeight="1" x14ac:dyDescent="0.2">
      <c r="A354" s="12"/>
    </row>
    <row r="355" spans="1:1" ht="12" customHeight="1" x14ac:dyDescent="0.2">
      <c r="A355" s="12"/>
    </row>
    <row r="356" spans="1:1" ht="12" customHeight="1" x14ac:dyDescent="0.2">
      <c r="A356" s="12"/>
    </row>
    <row r="357" spans="1:1" ht="12" customHeight="1" x14ac:dyDescent="0.2">
      <c r="A357" s="12"/>
    </row>
    <row r="358" spans="1:1" ht="12" customHeight="1" x14ac:dyDescent="0.2">
      <c r="A358" s="12"/>
    </row>
    <row r="359" spans="1:1" ht="12" customHeight="1" x14ac:dyDescent="0.2">
      <c r="A359" s="12"/>
    </row>
    <row r="360" spans="1:1" ht="12" customHeight="1" x14ac:dyDescent="0.2">
      <c r="A360" s="12"/>
    </row>
    <row r="361" spans="1:1" ht="12" customHeight="1" x14ac:dyDescent="0.2">
      <c r="A361" s="12"/>
    </row>
    <row r="362" spans="1:1" ht="12" customHeight="1" x14ac:dyDescent="0.2">
      <c r="A362" s="12"/>
    </row>
    <row r="363" spans="1:1" ht="12" customHeight="1" x14ac:dyDescent="0.2">
      <c r="A363" s="12"/>
    </row>
    <row r="364" spans="1:1" ht="12" customHeight="1" x14ac:dyDescent="0.2">
      <c r="A364" s="12"/>
    </row>
    <row r="365" spans="1:1" ht="12" customHeight="1" x14ac:dyDescent="0.2">
      <c r="A365" s="12"/>
    </row>
    <row r="366" spans="1:1" ht="12" customHeight="1" x14ac:dyDescent="0.2">
      <c r="A366" s="12"/>
    </row>
    <row r="367" spans="1:1" ht="12" customHeight="1" x14ac:dyDescent="0.2">
      <c r="A367" s="12"/>
    </row>
    <row r="368" spans="1:1" ht="12" customHeight="1" x14ac:dyDescent="0.2">
      <c r="A368" s="12"/>
    </row>
    <row r="369" spans="1:1" ht="12" customHeight="1" x14ac:dyDescent="0.2">
      <c r="A369" s="12"/>
    </row>
    <row r="370" spans="1:1" ht="12" customHeight="1" x14ac:dyDescent="0.2">
      <c r="A370" s="12"/>
    </row>
    <row r="371" spans="1:1" ht="12" customHeight="1" x14ac:dyDescent="0.2">
      <c r="A371" s="12"/>
    </row>
    <row r="372" spans="1:1" ht="12" customHeight="1" x14ac:dyDescent="0.2">
      <c r="A372" s="12"/>
    </row>
    <row r="373" spans="1:1" ht="12" customHeight="1" x14ac:dyDescent="0.2">
      <c r="A373" s="12"/>
    </row>
    <row r="374" spans="1:1" ht="12" customHeight="1" x14ac:dyDescent="0.2">
      <c r="A374" s="12"/>
    </row>
    <row r="375" spans="1:1" ht="12" customHeight="1" x14ac:dyDescent="0.2">
      <c r="A375" s="12"/>
    </row>
    <row r="376" spans="1:1" ht="12" customHeight="1" x14ac:dyDescent="0.2">
      <c r="A376" s="12"/>
    </row>
    <row r="377" spans="1:1" ht="12" customHeight="1" x14ac:dyDescent="0.2">
      <c r="A377" s="12"/>
    </row>
    <row r="378" spans="1:1" ht="12" customHeight="1" x14ac:dyDescent="0.2">
      <c r="A378" s="12"/>
    </row>
    <row r="379" spans="1:1" ht="12" customHeight="1" x14ac:dyDescent="0.2">
      <c r="A379" s="12"/>
    </row>
    <row r="380" spans="1:1" ht="12" customHeight="1" x14ac:dyDescent="0.2">
      <c r="A380" s="12"/>
    </row>
    <row r="381" spans="1:1" ht="12" customHeight="1" x14ac:dyDescent="0.2">
      <c r="A381" s="12"/>
    </row>
    <row r="382" spans="1:1" ht="12" customHeight="1" x14ac:dyDescent="0.2">
      <c r="A382" s="12"/>
    </row>
    <row r="383" spans="1:1" ht="12" customHeight="1" x14ac:dyDescent="0.2">
      <c r="A383" s="12"/>
    </row>
    <row r="384" spans="1:1" ht="12" customHeight="1" x14ac:dyDescent="0.2">
      <c r="A384" s="12"/>
    </row>
    <row r="385" spans="1:1" ht="12" customHeight="1" x14ac:dyDescent="0.2">
      <c r="A385" s="12"/>
    </row>
    <row r="386" spans="1:1" ht="12" customHeight="1" x14ac:dyDescent="0.2">
      <c r="A386" s="12"/>
    </row>
    <row r="387" spans="1:1" ht="12" customHeight="1" x14ac:dyDescent="0.2">
      <c r="A387" s="12"/>
    </row>
    <row r="388" spans="1:1" ht="12" customHeight="1" x14ac:dyDescent="0.2">
      <c r="A388" s="12"/>
    </row>
    <row r="389" spans="1:1" ht="12" customHeight="1" x14ac:dyDescent="0.2">
      <c r="A389" s="12"/>
    </row>
    <row r="390" spans="1:1" ht="12" customHeight="1" x14ac:dyDescent="0.2">
      <c r="A390" s="12"/>
    </row>
    <row r="391" spans="1:1" ht="12" customHeight="1" x14ac:dyDescent="0.2">
      <c r="A391" s="12"/>
    </row>
    <row r="392" spans="1:1" ht="12" customHeight="1" x14ac:dyDescent="0.2">
      <c r="A392" s="12"/>
    </row>
    <row r="393" spans="1:1" ht="12" customHeight="1" x14ac:dyDescent="0.2">
      <c r="A393" s="12"/>
    </row>
    <row r="394" spans="1:1" ht="12" customHeight="1" x14ac:dyDescent="0.2">
      <c r="A394" s="12"/>
    </row>
    <row r="395" spans="1:1" ht="12" customHeight="1" x14ac:dyDescent="0.2">
      <c r="A395" s="12"/>
    </row>
    <row r="396" spans="1:1" ht="12" customHeight="1" x14ac:dyDescent="0.2">
      <c r="A396" s="12"/>
    </row>
    <row r="397" spans="1:1" ht="12" customHeight="1" x14ac:dyDescent="0.2">
      <c r="A397" s="12"/>
    </row>
    <row r="398" spans="1:1" ht="12" customHeight="1" x14ac:dyDescent="0.2">
      <c r="A398" s="12"/>
    </row>
    <row r="399" spans="1:1" ht="12" customHeight="1" x14ac:dyDescent="0.2">
      <c r="A399" s="12"/>
    </row>
    <row r="400" spans="1:1" ht="12" customHeight="1" x14ac:dyDescent="0.2">
      <c r="A400" s="12"/>
    </row>
    <row r="401" spans="1:1" ht="12" customHeight="1" x14ac:dyDescent="0.2">
      <c r="A401" s="12"/>
    </row>
    <row r="402" spans="1:1" ht="12" customHeight="1" x14ac:dyDescent="0.2">
      <c r="A402" s="12"/>
    </row>
    <row r="403" spans="1:1" ht="12" customHeight="1" x14ac:dyDescent="0.2">
      <c r="A403" s="12"/>
    </row>
    <row r="404" spans="1:1" ht="12" customHeight="1" x14ac:dyDescent="0.2">
      <c r="A404" s="12"/>
    </row>
    <row r="405" spans="1:1" ht="12" customHeight="1" x14ac:dyDescent="0.2">
      <c r="A405" s="12"/>
    </row>
    <row r="406" spans="1:1" ht="12" customHeight="1" x14ac:dyDescent="0.2">
      <c r="A406" s="12"/>
    </row>
    <row r="407" spans="1:1" ht="12" customHeight="1" x14ac:dyDescent="0.2">
      <c r="A407" s="12"/>
    </row>
    <row r="408" spans="1:1" ht="12" customHeight="1" x14ac:dyDescent="0.2">
      <c r="A408" s="12"/>
    </row>
    <row r="409" spans="1:1" ht="12" customHeight="1" x14ac:dyDescent="0.2">
      <c r="A409" s="12"/>
    </row>
    <row r="410" spans="1:1" ht="12" customHeight="1" x14ac:dyDescent="0.2">
      <c r="A410" s="12"/>
    </row>
    <row r="411" spans="1:1" ht="12" customHeight="1" x14ac:dyDescent="0.2">
      <c r="A411" s="12"/>
    </row>
    <row r="412" spans="1:1" ht="12" customHeight="1" x14ac:dyDescent="0.2">
      <c r="A412" s="12"/>
    </row>
    <row r="413" spans="1:1" ht="12" customHeight="1" x14ac:dyDescent="0.2">
      <c r="A413" s="12"/>
    </row>
    <row r="414" spans="1:1" ht="12" customHeight="1" x14ac:dyDescent="0.2">
      <c r="A414" s="12"/>
    </row>
    <row r="415" spans="1:1" ht="12" customHeight="1" x14ac:dyDescent="0.2">
      <c r="A415" s="12"/>
    </row>
    <row r="416" spans="1:1" ht="12" customHeight="1" x14ac:dyDescent="0.2">
      <c r="A416" s="12"/>
    </row>
    <row r="417" spans="1:1" ht="12" customHeight="1" x14ac:dyDescent="0.2">
      <c r="A417" s="12"/>
    </row>
    <row r="418" spans="1:1" ht="12" customHeight="1" x14ac:dyDescent="0.2">
      <c r="A418" s="12"/>
    </row>
    <row r="419" spans="1:1" ht="12" customHeight="1" x14ac:dyDescent="0.2">
      <c r="A419" s="12"/>
    </row>
    <row r="420" spans="1:1" ht="12" customHeight="1" x14ac:dyDescent="0.2">
      <c r="A420" s="12"/>
    </row>
    <row r="421" spans="1:1" ht="12" customHeight="1" x14ac:dyDescent="0.2">
      <c r="A421" s="12"/>
    </row>
    <row r="422" spans="1:1" ht="12" customHeight="1" x14ac:dyDescent="0.2">
      <c r="A422" s="12"/>
    </row>
    <row r="423" spans="1:1" ht="12" customHeight="1" x14ac:dyDescent="0.2">
      <c r="A423" s="12"/>
    </row>
    <row r="424" spans="1:1" ht="12" customHeight="1" x14ac:dyDescent="0.2">
      <c r="A424" s="12"/>
    </row>
    <row r="425" spans="1:1" ht="12" customHeight="1" x14ac:dyDescent="0.2">
      <c r="A425" s="12"/>
    </row>
  </sheetData>
  <mergeCells count="119">
    <mergeCell ref="M1:N1"/>
    <mergeCell ref="A3:C3"/>
    <mergeCell ref="A4:B4"/>
    <mergeCell ref="A5:B5"/>
    <mergeCell ref="A7:B7"/>
    <mergeCell ref="A8:B8"/>
    <mergeCell ref="A15:B15"/>
    <mergeCell ref="C19:D19"/>
    <mergeCell ref="F19:G19"/>
    <mergeCell ref="B33:G33"/>
    <mergeCell ref="B34:G34"/>
    <mergeCell ref="B35:G35"/>
    <mergeCell ref="A9:B9"/>
    <mergeCell ref="A10:B10"/>
    <mergeCell ref="A11:B11"/>
    <mergeCell ref="A12:B12"/>
    <mergeCell ref="A13:B13"/>
    <mergeCell ref="A14:B14"/>
    <mergeCell ref="B57:G57"/>
    <mergeCell ref="B58:G58"/>
    <mergeCell ref="B59:G59"/>
    <mergeCell ref="C62:D62"/>
    <mergeCell ref="F62:G62"/>
    <mergeCell ref="B76:G76"/>
    <mergeCell ref="B36:G36"/>
    <mergeCell ref="B37:G37"/>
    <mergeCell ref="C41:D41"/>
    <mergeCell ref="F41:G41"/>
    <mergeCell ref="B55:G55"/>
    <mergeCell ref="B56:G56"/>
    <mergeCell ref="B97:G97"/>
    <mergeCell ref="B98:G98"/>
    <mergeCell ref="B99:G99"/>
    <mergeCell ref="B100:G100"/>
    <mergeCell ref="B101:G101"/>
    <mergeCell ref="C104:D104"/>
    <mergeCell ref="F104:G104"/>
    <mergeCell ref="B77:G77"/>
    <mergeCell ref="B78:G78"/>
    <mergeCell ref="B79:G79"/>
    <mergeCell ref="B80:G80"/>
    <mergeCell ref="C83:D83"/>
    <mergeCell ref="F83:G83"/>
    <mergeCell ref="B133:G133"/>
    <mergeCell ref="B134:G134"/>
    <mergeCell ref="B135:G135"/>
    <mergeCell ref="B136:G136"/>
    <mergeCell ref="B137:G137"/>
    <mergeCell ref="C140:D140"/>
    <mergeCell ref="F140:G140"/>
    <mergeCell ref="B118:G118"/>
    <mergeCell ref="B119:G119"/>
    <mergeCell ref="B120:G120"/>
    <mergeCell ref="B121:G121"/>
    <mergeCell ref="B122:G122"/>
    <mergeCell ref="C125:D125"/>
    <mergeCell ref="F125:G125"/>
    <mergeCell ref="B163:G163"/>
    <mergeCell ref="B164:G164"/>
    <mergeCell ref="B165:G165"/>
    <mergeCell ref="B166:G166"/>
    <mergeCell ref="B167:G167"/>
    <mergeCell ref="C170:D170"/>
    <mergeCell ref="F170:G170"/>
    <mergeCell ref="B148:G148"/>
    <mergeCell ref="B149:G149"/>
    <mergeCell ref="B150:G150"/>
    <mergeCell ref="B151:G151"/>
    <mergeCell ref="B152:G152"/>
    <mergeCell ref="C155:D155"/>
    <mergeCell ref="F155:G155"/>
    <mergeCell ref="B193:G193"/>
    <mergeCell ref="B194:G194"/>
    <mergeCell ref="B195:G195"/>
    <mergeCell ref="B196:G196"/>
    <mergeCell ref="B197:G197"/>
    <mergeCell ref="C200:D200"/>
    <mergeCell ref="F200:G200"/>
    <mergeCell ref="B178:G178"/>
    <mergeCell ref="B179:G179"/>
    <mergeCell ref="B180:G180"/>
    <mergeCell ref="B181:G181"/>
    <mergeCell ref="B182:G182"/>
    <mergeCell ref="C185:D185"/>
    <mergeCell ref="F185:G185"/>
    <mergeCell ref="B223:G223"/>
    <mergeCell ref="B224:G224"/>
    <mergeCell ref="B225:G225"/>
    <mergeCell ref="B226:G226"/>
    <mergeCell ref="B227:G227"/>
    <mergeCell ref="B238:G238"/>
    <mergeCell ref="B208:G208"/>
    <mergeCell ref="B209:G209"/>
    <mergeCell ref="B210:G210"/>
    <mergeCell ref="B211:G211"/>
    <mergeCell ref="B212:G212"/>
    <mergeCell ref="C215:D215"/>
    <mergeCell ref="F215:G215"/>
    <mergeCell ref="B255:G255"/>
    <mergeCell ref="B256:G256"/>
    <mergeCell ref="B257:G257"/>
    <mergeCell ref="B268:G268"/>
    <mergeCell ref="B269:G269"/>
    <mergeCell ref="B270:G270"/>
    <mergeCell ref="B239:G239"/>
    <mergeCell ref="B240:G240"/>
    <mergeCell ref="B241:G241"/>
    <mergeCell ref="B242:G242"/>
    <mergeCell ref="B253:G253"/>
    <mergeCell ref="B254:G254"/>
    <mergeCell ref="B287:G287"/>
    <mergeCell ref="D289:F289"/>
    <mergeCell ref="M289:N289"/>
    <mergeCell ref="B271:G271"/>
    <mergeCell ref="B272:G272"/>
    <mergeCell ref="B283:G283"/>
    <mergeCell ref="B284:G284"/>
    <mergeCell ref="B285:G285"/>
    <mergeCell ref="B286:G286"/>
  </mergeCells>
  <pageMargins left="0.98425196850393704" right="0.39370078740157483" top="0.39370078740157483" bottom="0.39370078740157483" header="0.51181102362204722" footer="0.51181102362204722"/>
  <pageSetup paperSize="9" scale="68" orientation="portrait" horizontalDpi="300" verticalDpi="300" r:id="rId1"/>
  <headerFooter alignWithMargins="0"/>
  <rowBreaks count="4" manualBreakCount="4">
    <brk id="60" max="16383" man="1"/>
    <brk id="123" max="16383" man="1"/>
    <brk id="183" max="16383" man="1"/>
    <brk id="28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S447"/>
  <sheetViews>
    <sheetView showGridLines="0" topLeftCell="A33" zoomScaleNormal="100" workbookViewId="0">
      <selection activeCell="M322" sqref="M322"/>
    </sheetView>
  </sheetViews>
  <sheetFormatPr baseColWidth="10" defaultColWidth="11.42578125" defaultRowHeight="12" customHeight="1" x14ac:dyDescent="0.2"/>
  <cols>
    <col min="1" max="1" width="18.28515625" style="2" customWidth="1"/>
    <col min="2" max="2" width="35" style="2" customWidth="1"/>
    <col min="3" max="4" width="15.7109375" style="2" customWidth="1"/>
    <col min="5" max="5" width="0.85546875" style="2" customWidth="1"/>
    <col min="6" max="7" width="15.7109375" style="2" customWidth="1"/>
    <col min="8" max="8" width="11.42578125" style="2"/>
    <col min="9" max="9" width="20.7109375" style="2" bestFit="1" customWidth="1"/>
    <col min="10" max="10" width="11.7109375" style="2" bestFit="1" customWidth="1"/>
    <col min="11" max="11" width="12.28515625" style="2" bestFit="1" customWidth="1"/>
    <col min="12" max="13" width="13.42578125" style="2" bestFit="1" customWidth="1"/>
    <col min="14" max="14" width="12.42578125" style="2" bestFit="1" customWidth="1"/>
    <col min="15" max="16384" width="11.42578125" style="2"/>
  </cols>
  <sheetData>
    <row r="1" spans="1:45" ht="24" customHeight="1" x14ac:dyDescent="0.3">
      <c r="A1" s="1" t="s">
        <v>121</v>
      </c>
      <c r="G1" s="3" t="s">
        <v>61</v>
      </c>
      <c r="M1" s="129"/>
      <c r="N1" s="129"/>
    </row>
    <row r="2" spans="1:45" ht="30" thickBot="1" x14ac:dyDescent="0.3">
      <c r="A2" s="81" t="s">
        <v>62</v>
      </c>
      <c r="F2" s="82" t="s">
        <v>63</v>
      </c>
      <c r="G2" s="83"/>
      <c r="I2" s="14"/>
      <c r="L2" s="43"/>
      <c r="M2" s="43"/>
      <c r="T2" s="88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45" ht="12.75" customHeight="1" x14ac:dyDescent="0.2">
      <c r="A3" s="134" t="s">
        <v>64</v>
      </c>
      <c r="B3" s="135"/>
      <c r="C3" s="136"/>
      <c r="D3" s="13"/>
      <c r="F3" s="28"/>
      <c r="G3" s="71"/>
      <c r="I3" s="14"/>
      <c r="L3" s="43"/>
      <c r="M3" s="4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</row>
    <row r="4" spans="1:45" ht="12" customHeight="1" x14ac:dyDescent="0.2">
      <c r="A4" s="131" t="s">
        <v>30</v>
      </c>
      <c r="B4" s="132"/>
      <c r="C4" s="4">
        <v>37</v>
      </c>
      <c r="I4" s="14"/>
      <c r="L4" s="43"/>
      <c r="M4" s="43"/>
      <c r="N4" s="33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45" ht="12" customHeight="1" x14ac:dyDescent="0.2">
      <c r="A5" s="131" t="s">
        <v>31</v>
      </c>
      <c r="B5" s="132"/>
      <c r="C5" s="4">
        <v>39</v>
      </c>
      <c r="I5" s="14"/>
      <c r="L5" s="43"/>
      <c r="M5" s="43"/>
      <c r="N5" s="36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45" ht="12" customHeight="1" x14ac:dyDescent="0.2">
      <c r="A6" s="31" t="s">
        <v>32</v>
      </c>
      <c r="B6" s="32"/>
      <c r="C6" s="65">
        <v>40</v>
      </c>
      <c r="I6" s="14"/>
      <c r="L6" s="43"/>
      <c r="M6" s="43"/>
      <c r="N6" s="3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 ht="12" customHeight="1" x14ac:dyDescent="0.2">
      <c r="A7" s="131" t="s">
        <v>33</v>
      </c>
      <c r="B7" s="132"/>
      <c r="C7" s="65">
        <v>38</v>
      </c>
      <c r="I7" s="14"/>
      <c r="L7" s="43"/>
      <c r="M7" s="35"/>
      <c r="N7" s="36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45" ht="12" customHeight="1" x14ac:dyDescent="0.2">
      <c r="A8" s="131" t="s">
        <v>34</v>
      </c>
      <c r="B8" s="132"/>
      <c r="C8" s="65">
        <v>39</v>
      </c>
      <c r="I8" s="14"/>
      <c r="L8" s="43"/>
      <c r="M8" s="35"/>
      <c r="N8" s="36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1:45" ht="12" customHeight="1" x14ac:dyDescent="0.2">
      <c r="A9" s="131" t="s">
        <v>65</v>
      </c>
      <c r="B9" s="132"/>
      <c r="C9" s="65">
        <v>8</v>
      </c>
      <c r="I9" s="14"/>
      <c r="L9" s="43"/>
      <c r="M9" s="35"/>
      <c r="N9" s="36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</row>
    <row r="10" spans="1:45" ht="12" customHeight="1" x14ac:dyDescent="0.2">
      <c r="A10" s="131" t="s">
        <v>66</v>
      </c>
      <c r="B10" s="132"/>
      <c r="C10" s="65">
        <v>2</v>
      </c>
      <c r="I10" s="14"/>
      <c r="L10" s="43"/>
      <c r="M10" s="35"/>
      <c r="N10" s="36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</row>
    <row r="11" spans="1:45" ht="12" customHeight="1" x14ac:dyDescent="0.2">
      <c r="A11" s="131" t="s">
        <v>67</v>
      </c>
      <c r="B11" s="132"/>
      <c r="C11" s="65">
        <v>36</v>
      </c>
      <c r="I11" s="14"/>
      <c r="L11" s="43"/>
      <c r="M11" s="35"/>
      <c r="N11" s="36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</row>
    <row r="12" spans="1:45" ht="12" customHeight="1" x14ac:dyDescent="0.2">
      <c r="A12" s="131" t="s">
        <v>68</v>
      </c>
      <c r="B12" s="132"/>
      <c r="C12" s="4">
        <v>10</v>
      </c>
      <c r="I12" s="14"/>
      <c r="L12" s="43"/>
      <c r="M12" s="35"/>
      <c r="N12" s="36"/>
    </row>
    <row r="13" spans="1:45" ht="12" customHeight="1" x14ac:dyDescent="0.2">
      <c r="A13" s="131" t="s">
        <v>22</v>
      </c>
      <c r="B13" s="132"/>
      <c r="C13" s="4">
        <v>55</v>
      </c>
      <c r="I13" s="14"/>
      <c r="J13" s="34"/>
      <c r="K13" s="34"/>
      <c r="L13" s="9"/>
      <c r="M13" s="35"/>
      <c r="N13" s="36"/>
    </row>
    <row r="14" spans="1:45" ht="12" customHeight="1" x14ac:dyDescent="0.2">
      <c r="A14" s="131" t="s">
        <v>9</v>
      </c>
      <c r="B14" s="132"/>
      <c r="C14" s="4">
        <v>61</v>
      </c>
      <c r="I14" s="14"/>
      <c r="J14" s="34"/>
      <c r="K14" s="34"/>
      <c r="L14" s="9"/>
      <c r="M14" s="35"/>
      <c r="N14" s="36"/>
    </row>
    <row r="15" spans="1:45" ht="12" customHeight="1" x14ac:dyDescent="0.2">
      <c r="A15" s="137" t="s">
        <v>69</v>
      </c>
      <c r="B15" s="138"/>
      <c r="C15" s="5">
        <f>SUM(C4:C14)</f>
        <v>365</v>
      </c>
      <c r="I15" s="14"/>
      <c r="J15" s="34"/>
      <c r="K15" s="34"/>
      <c r="L15" s="9"/>
      <c r="M15" s="35"/>
      <c r="N15" s="36"/>
    </row>
    <row r="16" spans="1:45" ht="12.75" customHeight="1" x14ac:dyDescent="0.2">
      <c r="I16" s="15"/>
      <c r="J16" s="37"/>
      <c r="K16" s="38"/>
      <c r="L16" s="9"/>
      <c r="M16" s="39"/>
      <c r="N16" s="40"/>
    </row>
    <row r="17" spans="1:9" ht="12" customHeight="1" x14ac:dyDescent="0.25">
      <c r="A17" s="16" t="s">
        <v>70</v>
      </c>
      <c r="B17" s="6">
        <v>400</v>
      </c>
      <c r="C17" s="7"/>
      <c r="D17" s="7"/>
      <c r="E17" s="7"/>
      <c r="F17" s="29"/>
      <c r="G17" s="29"/>
    </row>
    <row r="18" spans="1:9" ht="12" customHeight="1" x14ac:dyDescent="0.2">
      <c r="A18" s="17" t="s">
        <v>71</v>
      </c>
      <c r="B18" s="2" t="s">
        <v>122</v>
      </c>
    </row>
    <row r="19" spans="1:9" ht="12" customHeight="1" x14ac:dyDescent="0.2">
      <c r="A19" s="17"/>
      <c r="B19" s="2" t="s">
        <v>123</v>
      </c>
      <c r="C19" s="127" t="s">
        <v>73</v>
      </c>
      <c r="D19" s="128"/>
      <c r="F19" s="127" t="s">
        <v>74</v>
      </c>
      <c r="G19" s="128"/>
    </row>
    <row r="20" spans="1:9" ht="12" customHeight="1" x14ac:dyDescent="0.2">
      <c r="A20" s="17"/>
      <c r="C20" s="8" t="s">
        <v>75</v>
      </c>
      <c r="D20" s="8" t="s">
        <v>76</v>
      </c>
      <c r="F20" s="8" t="s">
        <v>77</v>
      </c>
      <c r="G20" s="8" t="s">
        <v>78</v>
      </c>
    </row>
    <row r="21" spans="1:9" ht="12" customHeight="1" x14ac:dyDescent="0.2">
      <c r="A21" s="17"/>
      <c r="B21" s="14" t="s">
        <v>30</v>
      </c>
      <c r="C21" s="20">
        <v>6037.8119999999999</v>
      </c>
      <c r="D21" s="21">
        <f>C21*C$4</f>
        <v>223399.04399999999</v>
      </c>
      <c r="E21" s="9"/>
      <c r="F21" s="22">
        <v>141.13</v>
      </c>
      <c r="G21" s="26">
        <f>F21*C$4</f>
        <v>5221.8099999999995</v>
      </c>
    </row>
    <row r="22" spans="1:9" ht="12" customHeight="1" x14ac:dyDescent="0.2">
      <c r="A22" s="17"/>
      <c r="B22" s="14" t="s">
        <v>31</v>
      </c>
      <c r="C22" s="20">
        <v>6037.8119999999999</v>
      </c>
      <c r="D22" s="21">
        <f>C22*C$5</f>
        <v>235474.66800000001</v>
      </c>
      <c r="E22" s="9"/>
      <c r="F22" s="22">
        <v>141.13</v>
      </c>
      <c r="G22" s="26">
        <f>F22*C$5</f>
        <v>5504.07</v>
      </c>
    </row>
    <row r="23" spans="1:9" ht="12" customHeight="1" x14ac:dyDescent="0.2">
      <c r="A23" s="17"/>
      <c r="B23" s="14" t="s">
        <v>32</v>
      </c>
      <c r="C23" s="20">
        <v>6034.17</v>
      </c>
      <c r="D23" s="21">
        <f>C23*C$6</f>
        <v>241366.8</v>
      </c>
      <c r="E23" s="9"/>
      <c r="F23" s="22">
        <v>141.05000000000001</v>
      </c>
      <c r="G23" s="26">
        <f>F23*C$6</f>
        <v>5642</v>
      </c>
    </row>
    <row r="24" spans="1:9" ht="12" customHeight="1" x14ac:dyDescent="0.2">
      <c r="A24" s="17"/>
      <c r="B24" s="14" t="s">
        <v>79</v>
      </c>
      <c r="C24" s="20">
        <v>6037.8119999999999</v>
      </c>
      <c r="D24" s="21">
        <f>C24*C$7</f>
        <v>229436.856</v>
      </c>
      <c r="E24" s="9"/>
      <c r="F24" s="22">
        <v>141.13</v>
      </c>
      <c r="G24" s="26">
        <f>F24*C$7</f>
        <v>5362.94</v>
      </c>
    </row>
    <row r="25" spans="1:9" ht="12" customHeight="1" x14ac:dyDescent="0.2">
      <c r="A25" s="17"/>
      <c r="B25" s="14" t="s">
        <v>34</v>
      </c>
      <c r="C25" s="20">
        <v>6037.8119999999999</v>
      </c>
      <c r="D25" s="21">
        <f>C25*C$8</f>
        <v>235474.66800000001</v>
      </c>
      <c r="E25" s="9"/>
      <c r="F25" s="22">
        <v>141.13</v>
      </c>
      <c r="G25" s="26">
        <f>F25*C$8</f>
        <v>5504.07</v>
      </c>
    </row>
    <row r="26" spans="1:9" ht="12" customHeight="1" x14ac:dyDescent="0.2">
      <c r="A26" s="17"/>
      <c r="B26" s="14" t="s">
        <v>65</v>
      </c>
      <c r="C26" s="20">
        <v>5975.6139999999996</v>
      </c>
      <c r="D26" s="21">
        <f>C26*C$9</f>
        <v>47804.911999999997</v>
      </c>
      <c r="E26" s="9"/>
      <c r="F26" s="22">
        <v>139.72999999999999</v>
      </c>
      <c r="G26" s="26">
        <f>F26*C$9</f>
        <v>1117.8399999999999</v>
      </c>
    </row>
    <row r="27" spans="1:9" ht="12" customHeight="1" x14ac:dyDescent="0.2">
      <c r="A27" s="17"/>
      <c r="B27" s="14" t="s">
        <v>66</v>
      </c>
      <c r="C27" s="20">
        <v>5975.6139999999996</v>
      </c>
      <c r="D27" s="21">
        <f>C27*C$10</f>
        <v>11951.227999999999</v>
      </c>
      <c r="E27" s="9"/>
      <c r="F27" s="22">
        <v>139.72999999999999</v>
      </c>
      <c r="G27" s="26">
        <f>F27*C$10</f>
        <v>279.45999999999998</v>
      </c>
    </row>
    <row r="28" spans="1:9" ht="12" customHeight="1" x14ac:dyDescent="0.2">
      <c r="A28" s="17"/>
      <c r="B28" s="14" t="s">
        <v>67</v>
      </c>
      <c r="C28" s="20">
        <v>5510.5770000000002</v>
      </c>
      <c r="D28" s="21">
        <f>C28*C$11</f>
        <v>198380.772</v>
      </c>
      <c r="E28" s="9"/>
      <c r="F28" s="22">
        <v>128.75</v>
      </c>
      <c r="G28" s="26">
        <f>F28*C$11</f>
        <v>4635</v>
      </c>
    </row>
    <row r="29" spans="1:9" ht="12" customHeight="1" x14ac:dyDescent="0.2">
      <c r="A29" s="17"/>
      <c r="B29" s="14" t="s">
        <v>68</v>
      </c>
      <c r="C29" s="20">
        <v>5510.5770000000002</v>
      </c>
      <c r="D29" s="21">
        <f>C29*C$12</f>
        <v>55105.770000000004</v>
      </c>
      <c r="E29" s="9"/>
      <c r="F29" s="22">
        <v>128.75</v>
      </c>
      <c r="G29" s="26">
        <f>F29*C$12</f>
        <v>1287.5</v>
      </c>
    </row>
    <row r="30" spans="1:9" ht="12.75" customHeight="1" x14ac:dyDescent="0.2">
      <c r="A30" s="17"/>
      <c r="B30" s="14" t="s">
        <v>22</v>
      </c>
      <c r="C30" s="20">
        <v>4287.1509999999998</v>
      </c>
      <c r="D30" s="21">
        <f>C30*C$13</f>
        <v>235793.30499999999</v>
      </c>
      <c r="E30" s="9"/>
      <c r="F30" s="22">
        <v>100.15</v>
      </c>
      <c r="G30" s="26">
        <f>F30*C$13</f>
        <v>5508.25</v>
      </c>
    </row>
    <row r="31" spans="1:9" ht="12" customHeight="1" x14ac:dyDescent="0.2">
      <c r="A31" s="17"/>
      <c r="B31" s="14" t="s">
        <v>9</v>
      </c>
      <c r="C31" s="20">
        <v>3453.895</v>
      </c>
      <c r="D31" s="21">
        <f>C31*C$14</f>
        <v>210687.595</v>
      </c>
      <c r="E31" s="9"/>
      <c r="F31" s="22">
        <v>80.55</v>
      </c>
      <c r="G31" s="26">
        <f>F31*C$14</f>
        <v>4913.55</v>
      </c>
    </row>
    <row r="32" spans="1:9" ht="12" customHeight="1" x14ac:dyDescent="0.2">
      <c r="A32" s="17"/>
      <c r="B32" s="15" t="s">
        <v>80</v>
      </c>
      <c r="C32" s="23"/>
      <c r="D32" s="24">
        <f>SUM(D21:D31)</f>
        <v>1924875.6179999998</v>
      </c>
      <c r="E32" s="9"/>
      <c r="F32" s="25"/>
      <c r="G32" s="27">
        <f>SUM(G21:G31)</f>
        <v>44976.490000000005</v>
      </c>
      <c r="I32" s="10"/>
    </row>
    <row r="33" spans="1:11" ht="33.6" customHeight="1" x14ac:dyDescent="0.2">
      <c r="A33" s="18" t="s">
        <v>81</v>
      </c>
      <c r="B33" s="124" t="s">
        <v>198</v>
      </c>
      <c r="C33" s="124"/>
      <c r="D33" s="124"/>
      <c r="E33" s="124"/>
      <c r="F33" s="124"/>
      <c r="G33" s="124"/>
      <c r="I33" s="2" t="s">
        <v>71</v>
      </c>
    </row>
    <row r="34" spans="1:11" ht="33.6" customHeight="1" x14ac:dyDescent="0.2">
      <c r="A34" s="18" t="s">
        <v>83</v>
      </c>
      <c r="B34" s="122" t="s">
        <v>195</v>
      </c>
      <c r="C34" s="123"/>
      <c r="D34" s="123"/>
      <c r="E34" s="123"/>
      <c r="F34" s="123"/>
      <c r="G34" s="123"/>
    </row>
    <row r="35" spans="1:11" ht="29.45" customHeight="1" x14ac:dyDescent="0.2">
      <c r="A35" s="30" t="s">
        <v>84</v>
      </c>
      <c r="B35" s="124" t="s">
        <v>212</v>
      </c>
      <c r="C35" s="124"/>
      <c r="D35" s="124"/>
      <c r="E35" s="124"/>
      <c r="F35" s="124"/>
      <c r="G35" s="124"/>
    </row>
    <row r="36" spans="1:11" ht="45.6" customHeight="1" x14ac:dyDescent="0.2">
      <c r="A36" s="30" t="s">
        <v>86</v>
      </c>
      <c r="B36" s="125" t="s">
        <v>196</v>
      </c>
      <c r="C36" s="126"/>
      <c r="D36" s="126"/>
      <c r="E36" s="126"/>
      <c r="F36" s="126"/>
      <c r="G36" s="126"/>
    </row>
    <row r="37" spans="1:11" ht="29.25" customHeight="1" x14ac:dyDescent="0.2">
      <c r="A37" s="19" t="s">
        <v>88</v>
      </c>
      <c r="B37" s="122" t="s">
        <v>197</v>
      </c>
      <c r="C37" s="123"/>
      <c r="D37" s="123"/>
      <c r="E37" s="123"/>
      <c r="F37" s="123"/>
      <c r="G37" s="123"/>
    </row>
    <row r="40" spans="1:11" ht="12" customHeight="1" x14ac:dyDescent="0.25">
      <c r="A40" s="16" t="s">
        <v>70</v>
      </c>
      <c r="B40" s="6">
        <v>405</v>
      </c>
      <c r="C40" s="7"/>
      <c r="D40" s="7"/>
      <c r="E40" s="7"/>
      <c r="F40" s="29"/>
      <c r="G40" s="29"/>
    </row>
    <row r="41" spans="1:11" ht="12" customHeight="1" x14ac:dyDescent="0.2">
      <c r="A41" s="17" t="s">
        <v>71</v>
      </c>
      <c r="B41" s="2" t="s">
        <v>124</v>
      </c>
      <c r="C41" s="127" t="s">
        <v>73</v>
      </c>
      <c r="D41" s="128"/>
      <c r="F41" s="127" t="s">
        <v>74</v>
      </c>
      <c r="G41" s="128"/>
    </row>
    <row r="42" spans="1:11" ht="12" customHeight="1" x14ac:dyDescent="0.2">
      <c r="A42" s="17"/>
      <c r="C42" s="8" t="s">
        <v>75</v>
      </c>
      <c r="D42" s="8" t="s">
        <v>76</v>
      </c>
      <c r="F42" s="8" t="s">
        <v>77</v>
      </c>
      <c r="G42" s="8" t="s">
        <v>78</v>
      </c>
    </row>
    <row r="43" spans="1:11" ht="12" customHeight="1" x14ac:dyDescent="0.2">
      <c r="A43" s="17"/>
      <c r="B43" s="14" t="s">
        <v>30</v>
      </c>
      <c r="C43" s="20">
        <v>193.16200000000001</v>
      </c>
      <c r="D43" s="21">
        <f>C43*C$4</f>
        <v>7146.9940000000006</v>
      </c>
      <c r="E43" s="9"/>
      <c r="F43" s="22">
        <v>5.38</v>
      </c>
      <c r="G43" s="26">
        <f>F43*C$4</f>
        <v>199.06</v>
      </c>
      <c r="J43" s="43"/>
      <c r="K43" s="35"/>
    </row>
    <row r="44" spans="1:11" ht="12" customHeight="1" x14ac:dyDescent="0.2">
      <c r="A44" s="17"/>
      <c r="B44" s="14" t="s">
        <v>31</v>
      </c>
      <c r="C44" s="20">
        <v>193.16200000000001</v>
      </c>
      <c r="D44" s="21">
        <f>C44*C$5</f>
        <v>7533.3180000000002</v>
      </c>
      <c r="E44" s="9"/>
      <c r="F44" s="22">
        <v>5.38</v>
      </c>
      <c r="G44" s="26">
        <f>F44*C$5</f>
        <v>209.82</v>
      </c>
    </row>
    <row r="45" spans="1:11" ht="12" customHeight="1" x14ac:dyDescent="0.2">
      <c r="A45" s="17"/>
      <c r="B45" s="14" t="s">
        <v>32</v>
      </c>
      <c r="C45" s="20">
        <v>193.16200000000001</v>
      </c>
      <c r="D45" s="21">
        <f>C45*C$6</f>
        <v>7726.4800000000005</v>
      </c>
      <c r="E45" s="9"/>
      <c r="F45" s="22">
        <v>5.38</v>
      </c>
      <c r="G45" s="26">
        <f>F45*C$6</f>
        <v>215.2</v>
      </c>
    </row>
    <row r="46" spans="1:11" ht="12" customHeight="1" x14ac:dyDescent="0.2">
      <c r="A46" s="17"/>
      <c r="B46" s="14" t="s">
        <v>33</v>
      </c>
      <c r="C46" s="20">
        <v>193.16200000000001</v>
      </c>
      <c r="D46" s="21">
        <f>C46*C$7</f>
        <v>7340.1559999999999</v>
      </c>
      <c r="E46" s="9"/>
      <c r="F46" s="22">
        <v>5.38</v>
      </c>
      <c r="G46" s="26">
        <f>F46*C$7</f>
        <v>204.44</v>
      </c>
    </row>
    <row r="47" spans="1:11" ht="12" customHeight="1" x14ac:dyDescent="0.2">
      <c r="A47" s="17"/>
      <c r="B47" s="14" t="s">
        <v>34</v>
      </c>
      <c r="C47" s="20">
        <v>193.16200000000001</v>
      </c>
      <c r="D47" s="21">
        <f>C47*C$8</f>
        <v>7533.3180000000002</v>
      </c>
      <c r="E47" s="9"/>
      <c r="F47" s="22">
        <v>5.38</v>
      </c>
      <c r="G47" s="26">
        <f>F47*C$8</f>
        <v>209.82</v>
      </c>
    </row>
    <row r="48" spans="1:11" ht="12" customHeight="1" x14ac:dyDescent="0.2">
      <c r="A48" s="17"/>
      <c r="B48" s="14" t="s">
        <v>125</v>
      </c>
      <c r="C48" s="20">
        <v>182.208</v>
      </c>
      <c r="D48" s="21">
        <f>C48*C$9</f>
        <v>1457.664</v>
      </c>
      <c r="E48" s="9"/>
      <c r="F48" s="22">
        <v>5.0999999999999996</v>
      </c>
      <c r="G48" s="26">
        <f>F48*C$9</f>
        <v>40.799999999999997</v>
      </c>
    </row>
    <row r="49" spans="1:9" ht="12" customHeight="1" x14ac:dyDescent="0.2">
      <c r="A49" s="17"/>
      <c r="B49" s="14" t="s">
        <v>36</v>
      </c>
      <c r="C49" s="20">
        <v>182.208</v>
      </c>
      <c r="D49" s="21">
        <f>C49*C$10</f>
        <v>364.416</v>
      </c>
      <c r="E49" s="9"/>
      <c r="F49" s="22">
        <v>5.0999999999999996</v>
      </c>
      <c r="G49" s="26">
        <f>F49*C$10</f>
        <v>10.199999999999999</v>
      </c>
    </row>
    <row r="50" spans="1:9" ht="12" customHeight="1" x14ac:dyDescent="0.2">
      <c r="A50" s="17"/>
      <c r="B50" s="14" t="s">
        <v>67</v>
      </c>
      <c r="C50" s="20">
        <v>182.208</v>
      </c>
      <c r="D50" s="21">
        <f>C50*C$11</f>
        <v>6559.4880000000003</v>
      </c>
      <c r="E50" s="9"/>
      <c r="F50" s="22">
        <v>5.0999999999999996</v>
      </c>
      <c r="G50" s="26">
        <f>F50*C$11</f>
        <v>183.6</v>
      </c>
    </row>
    <row r="51" spans="1:9" ht="12" customHeight="1" x14ac:dyDescent="0.2">
      <c r="A51" s="17"/>
      <c r="B51" s="14" t="s">
        <v>68</v>
      </c>
      <c r="C51" s="20">
        <v>182.208</v>
      </c>
      <c r="D51" s="21">
        <f>C51*C$12</f>
        <v>1822.08</v>
      </c>
      <c r="E51" s="9"/>
      <c r="F51" s="22">
        <v>5.0999999999999996</v>
      </c>
      <c r="G51" s="26">
        <f>F51*C$12</f>
        <v>51</v>
      </c>
    </row>
    <row r="52" spans="1:9" ht="12" customHeight="1" x14ac:dyDescent="0.2">
      <c r="A52" s="17"/>
      <c r="B52" s="14" t="s">
        <v>22</v>
      </c>
      <c r="C52" s="45"/>
      <c r="D52" s="21">
        <f>C52*C$13</f>
        <v>0</v>
      </c>
      <c r="E52" s="9"/>
      <c r="F52" s="46"/>
      <c r="G52" s="26">
        <f>F52*C$13</f>
        <v>0</v>
      </c>
    </row>
    <row r="53" spans="1:9" ht="12" customHeight="1" x14ac:dyDescent="0.2">
      <c r="A53" s="17"/>
      <c r="B53" s="14" t="s">
        <v>9</v>
      </c>
      <c r="C53" s="45"/>
      <c r="D53" s="21">
        <f>C53*C$14</f>
        <v>0</v>
      </c>
      <c r="E53" s="9"/>
      <c r="F53" s="46"/>
      <c r="G53" s="26">
        <f>F53*C$14</f>
        <v>0</v>
      </c>
    </row>
    <row r="54" spans="1:9" ht="12" customHeight="1" x14ac:dyDescent="0.2">
      <c r="A54" s="17"/>
      <c r="B54" s="15" t="s">
        <v>80</v>
      </c>
      <c r="C54" s="23"/>
      <c r="D54" s="24">
        <f>SUM(D43:D53)</f>
        <v>47483.913999999997</v>
      </c>
      <c r="E54" s="9"/>
      <c r="F54" s="25"/>
      <c r="G54" s="27">
        <f>SUM(G43:G53)</f>
        <v>1323.9399999999998</v>
      </c>
      <c r="I54" s="10"/>
    </row>
    <row r="55" spans="1:9" ht="31.15" customHeight="1" x14ac:dyDescent="0.2">
      <c r="A55" s="18" t="s">
        <v>81</v>
      </c>
      <c r="B55" s="124" t="s">
        <v>200</v>
      </c>
      <c r="C55" s="124"/>
      <c r="D55" s="124"/>
      <c r="E55" s="124"/>
      <c r="F55" s="124"/>
      <c r="G55" s="124"/>
      <c r="I55" s="2" t="s">
        <v>71</v>
      </c>
    </row>
    <row r="56" spans="1:9" ht="20.45" customHeight="1" x14ac:dyDescent="0.2">
      <c r="A56" s="18" t="s">
        <v>83</v>
      </c>
      <c r="B56" s="122" t="s">
        <v>126</v>
      </c>
      <c r="C56" s="123"/>
      <c r="D56" s="123"/>
      <c r="E56" s="123"/>
      <c r="F56" s="123"/>
      <c r="G56" s="123"/>
    </row>
    <row r="57" spans="1:9" ht="27.6" customHeight="1" x14ac:dyDescent="0.2">
      <c r="A57" s="30" t="s">
        <v>84</v>
      </c>
      <c r="B57" s="124" t="s">
        <v>212</v>
      </c>
      <c r="C57" s="124"/>
      <c r="D57" s="124"/>
      <c r="E57" s="124"/>
      <c r="F57" s="124"/>
      <c r="G57" s="124"/>
    </row>
    <row r="58" spans="1:9" ht="30.6" customHeight="1" x14ac:dyDescent="0.2">
      <c r="A58" s="30" t="s">
        <v>86</v>
      </c>
      <c r="B58" s="125" t="s">
        <v>199</v>
      </c>
      <c r="C58" s="126"/>
      <c r="D58" s="126"/>
      <c r="E58" s="126"/>
      <c r="F58" s="126"/>
      <c r="G58" s="126"/>
    </row>
    <row r="59" spans="1:9" ht="19.899999999999999" customHeight="1" x14ac:dyDescent="0.2">
      <c r="A59" s="19" t="s">
        <v>88</v>
      </c>
      <c r="B59" s="122" t="s">
        <v>127</v>
      </c>
      <c r="C59" s="123"/>
      <c r="D59" s="123"/>
      <c r="E59" s="123"/>
      <c r="F59" s="123"/>
      <c r="G59" s="123"/>
    </row>
    <row r="61" spans="1:9" ht="12" customHeight="1" x14ac:dyDescent="0.25">
      <c r="A61" s="16" t="s">
        <v>70</v>
      </c>
      <c r="B61" s="6">
        <v>410</v>
      </c>
      <c r="C61" s="7"/>
      <c r="D61" s="7"/>
      <c r="E61" s="7"/>
      <c r="F61" s="29"/>
      <c r="G61" s="29"/>
    </row>
    <row r="62" spans="1:9" ht="12" customHeight="1" x14ac:dyDescent="0.2">
      <c r="A62" s="17" t="s">
        <v>71</v>
      </c>
      <c r="B62" s="2" t="s">
        <v>128</v>
      </c>
      <c r="C62" s="127" t="s">
        <v>73</v>
      </c>
      <c r="D62" s="128"/>
      <c r="F62" s="127" t="s">
        <v>74</v>
      </c>
      <c r="G62" s="128"/>
    </row>
    <row r="63" spans="1:9" ht="12" customHeight="1" x14ac:dyDescent="0.2">
      <c r="A63" s="17"/>
      <c r="C63" s="8" t="s">
        <v>75</v>
      </c>
      <c r="D63" s="8" t="s">
        <v>76</v>
      </c>
      <c r="F63" s="8" t="s">
        <v>77</v>
      </c>
      <c r="G63" s="8" t="s">
        <v>78</v>
      </c>
    </row>
    <row r="64" spans="1:9" ht="12" customHeight="1" x14ac:dyDescent="0.2">
      <c r="A64" s="17"/>
      <c r="B64" s="14" t="s">
        <v>30</v>
      </c>
      <c r="C64" s="20">
        <v>1120.759</v>
      </c>
      <c r="D64" s="21">
        <f>C64*C$4</f>
        <v>41468.082999999999</v>
      </c>
      <c r="E64" s="9"/>
      <c r="F64" s="22">
        <v>24.73</v>
      </c>
      <c r="G64" s="26">
        <f>F64*C$4</f>
        <v>915.01</v>
      </c>
    </row>
    <row r="65" spans="1:29" ht="12" customHeight="1" x14ac:dyDescent="0.2">
      <c r="A65" s="17"/>
      <c r="B65" s="14" t="s">
        <v>31</v>
      </c>
      <c r="C65" s="20">
        <v>1110.93</v>
      </c>
      <c r="D65" s="21">
        <f>C65*C$5</f>
        <v>43326.270000000004</v>
      </c>
      <c r="E65" s="9"/>
      <c r="F65" s="22">
        <v>24.5</v>
      </c>
      <c r="G65" s="26">
        <f>F65*C$5</f>
        <v>955.5</v>
      </c>
    </row>
    <row r="66" spans="1:29" ht="12" customHeight="1" x14ac:dyDescent="0.2">
      <c r="A66" s="17"/>
      <c r="B66" s="14" t="s">
        <v>32</v>
      </c>
      <c r="C66" s="20">
        <v>1110.93</v>
      </c>
      <c r="D66" s="21">
        <f>C66*C$6</f>
        <v>44437.200000000004</v>
      </c>
      <c r="E66" s="9"/>
      <c r="F66" s="22">
        <v>24.5</v>
      </c>
      <c r="G66" s="26">
        <f>F66*C$6</f>
        <v>980</v>
      </c>
    </row>
    <row r="67" spans="1:29" ht="12" customHeight="1" x14ac:dyDescent="0.2">
      <c r="A67" s="17"/>
      <c r="B67" s="14" t="s">
        <v>33</v>
      </c>
      <c r="C67" s="20">
        <v>1110.93</v>
      </c>
      <c r="D67" s="21">
        <f>C67*C$7</f>
        <v>42215.340000000004</v>
      </c>
      <c r="E67" s="9"/>
      <c r="F67" s="22">
        <v>24.5</v>
      </c>
      <c r="G67" s="26">
        <f>F67*C$7</f>
        <v>931</v>
      </c>
    </row>
    <row r="68" spans="1:29" ht="12" customHeight="1" x14ac:dyDescent="0.2">
      <c r="A68" s="17"/>
      <c r="B68" s="14" t="s">
        <v>34</v>
      </c>
      <c r="C68" s="20">
        <v>1120.759</v>
      </c>
      <c r="D68" s="21">
        <f>C68*C$8</f>
        <v>43709.601000000002</v>
      </c>
      <c r="E68" s="9"/>
      <c r="F68" s="22">
        <v>24.73</v>
      </c>
      <c r="G68" s="26">
        <f>F68*C$8</f>
        <v>964.47</v>
      </c>
    </row>
    <row r="69" spans="1:29" ht="12" customHeight="1" x14ac:dyDescent="0.2">
      <c r="A69" s="17"/>
      <c r="B69" s="14" t="s">
        <v>125</v>
      </c>
      <c r="C69" s="20">
        <v>976.91300000000001</v>
      </c>
      <c r="D69" s="21">
        <f>C69*C$9</f>
        <v>7815.3040000000001</v>
      </c>
      <c r="E69" s="9"/>
      <c r="F69" s="22">
        <v>21.4</v>
      </c>
      <c r="G69" s="26">
        <f>F69*C$9</f>
        <v>171.2</v>
      </c>
    </row>
    <row r="70" spans="1:29" ht="12" customHeight="1" x14ac:dyDescent="0.2">
      <c r="A70" s="17"/>
      <c r="B70" s="14" t="s">
        <v>36</v>
      </c>
      <c r="C70" s="20">
        <v>976.91300000000001</v>
      </c>
      <c r="D70" s="21">
        <f>C70*C$10</f>
        <v>1953.826</v>
      </c>
      <c r="E70" s="9"/>
      <c r="F70" s="22">
        <v>21.4</v>
      </c>
      <c r="G70" s="26">
        <f>F70*C$10</f>
        <v>42.8</v>
      </c>
    </row>
    <row r="71" spans="1:29" ht="12" customHeight="1" x14ac:dyDescent="0.2">
      <c r="A71" s="17"/>
      <c r="B71" s="14" t="s">
        <v>67</v>
      </c>
      <c r="C71" s="20">
        <v>890.928</v>
      </c>
      <c r="D71" s="21">
        <f>C71*C$11</f>
        <v>32073.407999999999</v>
      </c>
      <c r="E71" s="9"/>
      <c r="F71" s="22">
        <v>19.53</v>
      </c>
      <c r="G71" s="26">
        <f>F71*C$11</f>
        <v>703.08</v>
      </c>
    </row>
    <row r="72" spans="1:29" ht="12" customHeight="1" x14ac:dyDescent="0.2">
      <c r="A72" s="17"/>
      <c r="B72" s="14" t="s">
        <v>68</v>
      </c>
      <c r="C72" s="20">
        <v>890.928</v>
      </c>
      <c r="D72" s="21">
        <f>C72*C$12</f>
        <v>8909.2800000000007</v>
      </c>
      <c r="E72" s="9"/>
      <c r="F72" s="22">
        <v>19.53</v>
      </c>
      <c r="G72" s="26">
        <f>F72*C$12</f>
        <v>195.3</v>
      </c>
    </row>
    <row r="73" spans="1:29" ht="12" customHeight="1" x14ac:dyDescent="0.2">
      <c r="A73" s="17"/>
      <c r="B73" s="14" t="s">
        <v>22</v>
      </c>
      <c r="C73" s="106">
        <v>718.65099999999995</v>
      </c>
      <c r="D73" s="21">
        <f>C73*C$13</f>
        <v>39525.805</v>
      </c>
      <c r="E73" s="9"/>
      <c r="F73" s="107">
        <v>15.43</v>
      </c>
      <c r="G73" s="26">
        <f>F73*C$13</f>
        <v>848.65</v>
      </c>
    </row>
    <row r="74" spans="1:29" ht="12" customHeight="1" x14ac:dyDescent="0.2">
      <c r="A74" s="17"/>
      <c r="B74" s="14" t="s">
        <v>9</v>
      </c>
      <c r="C74" s="106">
        <v>463.85700000000003</v>
      </c>
      <c r="D74" s="21">
        <f>C74*C$14</f>
        <v>28295.277000000002</v>
      </c>
      <c r="E74" s="9"/>
      <c r="F74" s="107">
        <v>9.9700000000000006</v>
      </c>
      <c r="G74" s="26">
        <f>F74*C$14</f>
        <v>608.17000000000007</v>
      </c>
    </row>
    <row r="75" spans="1:29" ht="12" customHeight="1" x14ac:dyDescent="0.2">
      <c r="A75" s="17"/>
      <c r="B75" s="15" t="s">
        <v>80</v>
      </c>
      <c r="C75" s="23"/>
      <c r="D75" s="24">
        <f>SUM(D64:D74)</f>
        <v>333729.39400000003</v>
      </c>
      <c r="E75" s="9"/>
      <c r="F75" s="25"/>
      <c r="G75" s="27">
        <f>SUM(G64:G74)</f>
        <v>7315.18</v>
      </c>
      <c r="I75" s="10"/>
      <c r="T75" s="44"/>
      <c r="U75" s="44"/>
      <c r="V75" s="44"/>
      <c r="W75" s="44"/>
      <c r="X75" s="44"/>
      <c r="Y75" s="44"/>
      <c r="Z75" s="44"/>
      <c r="AA75" s="44"/>
    </row>
    <row r="76" spans="1:29" ht="21" customHeight="1" x14ac:dyDescent="0.2">
      <c r="A76" s="18" t="s">
        <v>81</v>
      </c>
      <c r="B76" s="124" t="s">
        <v>201</v>
      </c>
      <c r="C76" s="124"/>
      <c r="D76" s="124"/>
      <c r="E76" s="124"/>
      <c r="F76" s="124"/>
      <c r="G76" s="124"/>
      <c r="I76" s="2" t="s">
        <v>71</v>
      </c>
    </row>
    <row r="77" spans="1:29" ht="35.25" customHeight="1" x14ac:dyDescent="0.2">
      <c r="A77" s="18" t="s">
        <v>83</v>
      </c>
      <c r="B77" s="122" t="s">
        <v>202</v>
      </c>
      <c r="C77" s="123"/>
      <c r="D77" s="123"/>
      <c r="E77" s="123"/>
      <c r="F77" s="123"/>
      <c r="G77" s="123"/>
    </row>
    <row r="78" spans="1:29" ht="27" customHeight="1" x14ac:dyDescent="0.2">
      <c r="A78" s="30" t="s">
        <v>84</v>
      </c>
      <c r="B78" s="124" t="s">
        <v>212</v>
      </c>
      <c r="C78" s="124"/>
      <c r="D78" s="124"/>
      <c r="E78" s="124"/>
      <c r="F78" s="124"/>
      <c r="G78" s="124"/>
      <c r="AB78" s="44"/>
      <c r="AC78" s="44"/>
    </row>
    <row r="79" spans="1:29" ht="30.75" customHeight="1" x14ac:dyDescent="0.2">
      <c r="A79" s="30" t="s">
        <v>86</v>
      </c>
      <c r="B79" s="125" t="s">
        <v>199</v>
      </c>
      <c r="C79" s="125"/>
      <c r="D79" s="125"/>
      <c r="E79" s="125"/>
      <c r="F79" s="125"/>
      <c r="G79" s="125"/>
    </row>
    <row r="80" spans="1:29" ht="34.15" customHeight="1" x14ac:dyDescent="0.2">
      <c r="A80" s="19" t="s">
        <v>88</v>
      </c>
      <c r="B80" s="122" t="s">
        <v>129</v>
      </c>
      <c r="C80" s="123"/>
      <c r="D80" s="123"/>
      <c r="E80" s="123"/>
      <c r="F80" s="123"/>
      <c r="G80" s="123"/>
    </row>
    <row r="81" spans="1:45" ht="12" customHeight="1" x14ac:dyDescent="0.2">
      <c r="A81" s="11"/>
    </row>
    <row r="82" spans="1:45" ht="12" customHeight="1" x14ac:dyDescent="0.25">
      <c r="A82" s="16" t="s">
        <v>70</v>
      </c>
      <c r="B82" s="6">
        <v>420</v>
      </c>
      <c r="C82" s="7"/>
      <c r="D82" s="7"/>
      <c r="E82" s="7"/>
      <c r="F82" s="29"/>
      <c r="G82" s="29"/>
    </row>
    <row r="83" spans="1:45" ht="12" customHeight="1" x14ac:dyDescent="0.2">
      <c r="A83" s="17" t="s">
        <v>71</v>
      </c>
      <c r="B83" s="2" t="s">
        <v>130</v>
      </c>
      <c r="C83" s="127" t="s">
        <v>73</v>
      </c>
      <c r="D83" s="128"/>
      <c r="F83" s="127" t="s">
        <v>74</v>
      </c>
      <c r="G83" s="128"/>
    </row>
    <row r="84" spans="1:45" ht="12" customHeight="1" x14ac:dyDescent="0.2">
      <c r="A84" s="17"/>
      <c r="C84" s="8" t="s">
        <v>75</v>
      </c>
      <c r="D84" s="8" t="s">
        <v>76</v>
      </c>
      <c r="F84" s="8" t="s">
        <v>77</v>
      </c>
      <c r="G84" s="8" t="s">
        <v>78</v>
      </c>
    </row>
    <row r="85" spans="1:45" ht="12" customHeight="1" x14ac:dyDescent="0.2">
      <c r="A85" s="17"/>
      <c r="B85" s="14" t="s">
        <v>30</v>
      </c>
      <c r="C85" s="20">
        <v>3447.9520000000002</v>
      </c>
      <c r="D85" s="21">
        <f>C85*C$4</f>
        <v>127574.224</v>
      </c>
      <c r="E85" s="9"/>
      <c r="F85" s="22">
        <v>95.68</v>
      </c>
      <c r="G85" s="26">
        <f>F85*C$4</f>
        <v>3540.1600000000003</v>
      </c>
    </row>
    <row r="86" spans="1:45" ht="12" customHeight="1" x14ac:dyDescent="0.2">
      <c r="A86" s="17"/>
      <c r="B86" s="14" t="s">
        <v>31</v>
      </c>
      <c r="C86" s="20">
        <v>3458.558</v>
      </c>
      <c r="D86" s="21">
        <f>C86*C$5</f>
        <v>134883.76199999999</v>
      </c>
      <c r="E86" s="9"/>
      <c r="F86" s="22">
        <v>95.93</v>
      </c>
      <c r="G86" s="26">
        <f>F86*C$5</f>
        <v>3741.2700000000004</v>
      </c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</row>
    <row r="87" spans="1:45" ht="12" customHeight="1" x14ac:dyDescent="0.2">
      <c r="A87" s="17"/>
      <c r="B87" s="14" t="s">
        <v>32</v>
      </c>
      <c r="C87" s="20">
        <v>3447.9520000000002</v>
      </c>
      <c r="D87" s="21">
        <f>C87*C$6</f>
        <v>137918.08000000002</v>
      </c>
      <c r="E87" s="9"/>
      <c r="F87" s="22">
        <v>95.68</v>
      </c>
      <c r="G87" s="26">
        <f>F87*C$6</f>
        <v>3827.2000000000003</v>
      </c>
    </row>
    <row r="88" spans="1:45" ht="12" customHeight="1" x14ac:dyDescent="0.2">
      <c r="A88" s="17"/>
      <c r="B88" s="14" t="s">
        <v>33</v>
      </c>
      <c r="C88" s="20">
        <v>3447.9520000000002</v>
      </c>
      <c r="D88" s="21">
        <f>C88*C$7</f>
        <v>131022.17600000001</v>
      </c>
      <c r="E88" s="9"/>
      <c r="F88" s="22">
        <v>95.68</v>
      </c>
      <c r="G88" s="26">
        <f>F88*C$7</f>
        <v>3635.84</v>
      </c>
    </row>
    <row r="89" spans="1:45" ht="12" customHeight="1" x14ac:dyDescent="0.2">
      <c r="A89" s="17"/>
      <c r="B89" s="14" t="s">
        <v>34</v>
      </c>
      <c r="C89" s="20">
        <v>3447.9520000000002</v>
      </c>
      <c r="D89" s="21">
        <f>C89*C$8</f>
        <v>134470.128</v>
      </c>
      <c r="E89" s="9"/>
      <c r="F89" s="22">
        <v>95.68</v>
      </c>
      <c r="G89" s="26">
        <f>F89*C$8</f>
        <v>3731.5200000000004</v>
      </c>
      <c r="I89" s="43"/>
      <c r="J89" s="10"/>
    </row>
    <row r="90" spans="1:45" ht="12" customHeight="1" x14ac:dyDescent="0.2">
      <c r="A90" s="17"/>
      <c r="B90" s="14" t="s">
        <v>125</v>
      </c>
      <c r="C90" s="20">
        <v>3434.53</v>
      </c>
      <c r="D90" s="21">
        <f>C90*C$9</f>
        <v>27476.240000000002</v>
      </c>
      <c r="E90" s="9"/>
      <c r="F90" s="22">
        <v>95.32</v>
      </c>
      <c r="G90" s="26">
        <f>F90*C$9</f>
        <v>762.56</v>
      </c>
    </row>
    <row r="91" spans="1:45" ht="12" customHeight="1" x14ac:dyDescent="0.2">
      <c r="A91" s="17"/>
      <c r="B91" s="14" t="s">
        <v>36</v>
      </c>
      <c r="C91" s="20">
        <v>3434.53</v>
      </c>
      <c r="D91" s="21">
        <f>C91*C$10</f>
        <v>6869.06</v>
      </c>
      <c r="E91" s="9"/>
      <c r="F91" s="22">
        <v>95.32</v>
      </c>
      <c r="G91" s="26">
        <f>F91*C$10</f>
        <v>190.64</v>
      </c>
    </row>
    <row r="92" spans="1:45" ht="12" customHeight="1" x14ac:dyDescent="0.2">
      <c r="A92" s="17"/>
      <c r="B92" s="14" t="s">
        <v>67</v>
      </c>
      <c r="C92" s="20">
        <v>2573.8850000000002</v>
      </c>
      <c r="D92" s="21">
        <f>C92*C$11</f>
        <v>92659.860000000015</v>
      </c>
      <c r="E92" s="9"/>
      <c r="F92" s="22">
        <v>74.12</v>
      </c>
      <c r="G92" s="26">
        <f>F92*C$11</f>
        <v>2668.32</v>
      </c>
    </row>
    <row r="93" spans="1:45" ht="12" customHeight="1" x14ac:dyDescent="0.2">
      <c r="A93" s="17"/>
      <c r="B93" s="14" t="s">
        <v>68</v>
      </c>
      <c r="C93" s="20">
        <v>2573.8850000000002</v>
      </c>
      <c r="D93" s="21">
        <f>C93*C$12</f>
        <v>25738.850000000002</v>
      </c>
      <c r="E93" s="9"/>
      <c r="F93" s="22">
        <v>74.12</v>
      </c>
      <c r="G93" s="26">
        <f>F93*C$12</f>
        <v>741.2</v>
      </c>
    </row>
    <row r="94" spans="1:45" ht="12" customHeight="1" x14ac:dyDescent="0.2">
      <c r="A94" s="17"/>
      <c r="B94" s="14" t="s">
        <v>22</v>
      </c>
      <c r="C94" s="20">
        <v>2076.3339999999998</v>
      </c>
      <c r="D94" s="21">
        <f>C94*C$13</f>
        <v>114198.37</v>
      </c>
      <c r="E94" s="9"/>
      <c r="F94" s="22">
        <v>60.52</v>
      </c>
      <c r="G94" s="26">
        <f>F94*C$13</f>
        <v>3328.6000000000004</v>
      </c>
    </row>
    <row r="95" spans="1:45" ht="12" customHeight="1" x14ac:dyDescent="0.2">
      <c r="A95" s="17"/>
      <c r="B95" s="14" t="s">
        <v>9</v>
      </c>
      <c r="C95" s="20">
        <v>2006.9960000000001</v>
      </c>
      <c r="D95" s="21">
        <f>C95*C$14</f>
        <v>122426.75600000001</v>
      </c>
      <c r="E95" s="9"/>
      <c r="F95" s="22">
        <v>58.53</v>
      </c>
      <c r="G95" s="26">
        <f>F95*C$14</f>
        <v>3570.33</v>
      </c>
    </row>
    <row r="96" spans="1:45" ht="12" customHeight="1" x14ac:dyDescent="0.2">
      <c r="A96" s="17"/>
      <c r="B96" s="15" t="s">
        <v>80</v>
      </c>
      <c r="C96" s="23"/>
      <c r="D96" s="24">
        <f>SUM(D85:D95)</f>
        <v>1055237.5060000001</v>
      </c>
      <c r="E96" s="9"/>
      <c r="F96" s="25"/>
      <c r="G96" s="27">
        <f>SUM(G85:G95)</f>
        <v>29737.640000000007</v>
      </c>
      <c r="I96" s="10"/>
      <c r="T96" s="44"/>
      <c r="U96" s="44"/>
      <c r="V96" s="44"/>
      <c r="W96" s="44"/>
      <c r="X96" s="44"/>
      <c r="Y96" s="44"/>
      <c r="Z96" s="44"/>
      <c r="AA96" s="44"/>
    </row>
    <row r="97" spans="1:45" ht="15.6" customHeight="1" x14ac:dyDescent="0.2">
      <c r="A97" s="18" t="s">
        <v>81</v>
      </c>
      <c r="B97" s="124" t="s">
        <v>203</v>
      </c>
      <c r="C97" s="124"/>
      <c r="D97" s="124"/>
      <c r="E97" s="124"/>
      <c r="F97" s="124"/>
      <c r="G97" s="124"/>
      <c r="I97" s="2" t="s">
        <v>71</v>
      </c>
    </row>
    <row r="98" spans="1:45" ht="19.149999999999999" customHeight="1" x14ac:dyDescent="0.2">
      <c r="A98" s="18" t="s">
        <v>83</v>
      </c>
      <c r="B98" s="122" t="s">
        <v>204</v>
      </c>
      <c r="C98" s="123"/>
      <c r="D98" s="123"/>
      <c r="E98" s="123"/>
      <c r="F98" s="123"/>
      <c r="G98" s="123"/>
    </row>
    <row r="99" spans="1:45" ht="29.45" customHeight="1" x14ac:dyDescent="0.2">
      <c r="A99" s="30" t="s">
        <v>84</v>
      </c>
      <c r="B99" s="124" t="s">
        <v>212</v>
      </c>
      <c r="C99" s="124"/>
      <c r="D99" s="124"/>
      <c r="E99" s="124"/>
      <c r="F99" s="124"/>
      <c r="G99" s="124"/>
      <c r="AB99" s="44"/>
      <c r="AC99" s="44"/>
    </row>
    <row r="100" spans="1:45" ht="28.35" customHeight="1" x14ac:dyDescent="0.2">
      <c r="A100" s="30" t="s">
        <v>86</v>
      </c>
      <c r="B100" s="125" t="s">
        <v>199</v>
      </c>
      <c r="C100" s="126"/>
      <c r="D100" s="126"/>
      <c r="E100" s="126"/>
      <c r="F100" s="126"/>
      <c r="G100" s="126"/>
    </row>
    <row r="101" spans="1:45" ht="12.75" x14ac:dyDescent="0.2">
      <c r="A101" s="19" t="s">
        <v>88</v>
      </c>
      <c r="B101" s="143"/>
      <c r="C101" s="144"/>
      <c r="D101" s="144"/>
      <c r="E101" s="144"/>
      <c r="F101" s="144"/>
      <c r="G101" s="144"/>
    </row>
    <row r="102" spans="1:45" ht="12" customHeight="1" x14ac:dyDescent="0.2">
      <c r="A102" s="78"/>
      <c r="B102" s="75"/>
      <c r="C102" s="76"/>
      <c r="D102" s="76"/>
      <c r="E102" s="76"/>
      <c r="F102" s="76"/>
      <c r="G102" s="76"/>
    </row>
    <row r="103" spans="1:45" ht="12" customHeight="1" x14ac:dyDescent="0.25">
      <c r="A103" s="16" t="s">
        <v>70</v>
      </c>
      <c r="B103" s="6">
        <v>425</v>
      </c>
      <c r="C103" s="7"/>
      <c r="D103" s="7"/>
      <c r="E103" s="7"/>
      <c r="F103" s="29"/>
      <c r="G103" s="29"/>
    </row>
    <row r="104" spans="1:45" ht="12" customHeight="1" x14ac:dyDescent="0.2">
      <c r="A104" s="17" t="s">
        <v>71</v>
      </c>
      <c r="B104" s="2" t="s">
        <v>131</v>
      </c>
      <c r="C104" s="127" t="s">
        <v>73</v>
      </c>
      <c r="D104" s="128"/>
      <c r="F104" s="127" t="s">
        <v>74</v>
      </c>
      <c r="G104" s="128"/>
    </row>
    <row r="105" spans="1:45" ht="12" customHeight="1" x14ac:dyDescent="0.2">
      <c r="A105" s="17"/>
      <c r="C105" s="8" t="s">
        <v>75</v>
      </c>
      <c r="D105" s="8" t="s">
        <v>76</v>
      </c>
      <c r="F105" s="8" t="s">
        <v>77</v>
      </c>
      <c r="G105" s="8" t="s">
        <v>78</v>
      </c>
    </row>
    <row r="106" spans="1:45" ht="12" customHeight="1" x14ac:dyDescent="0.2">
      <c r="A106" s="17"/>
      <c r="B106" s="14" t="s">
        <v>30</v>
      </c>
      <c r="C106" s="20">
        <v>787.02700000000004</v>
      </c>
      <c r="D106" s="21">
        <f>C106*C$4</f>
        <v>29119.999000000003</v>
      </c>
      <c r="E106" s="9"/>
      <c r="F106" s="22">
        <v>19.399999999999999</v>
      </c>
      <c r="G106" s="26">
        <f>F106*C$4</f>
        <v>717.8</v>
      </c>
    </row>
    <row r="107" spans="1:45" ht="12" customHeight="1" x14ac:dyDescent="0.2">
      <c r="A107" s="17"/>
      <c r="B107" s="14" t="s">
        <v>31</v>
      </c>
      <c r="C107" s="20">
        <v>787.02700000000004</v>
      </c>
      <c r="D107" s="21">
        <f>C107*C$5</f>
        <v>30694.053</v>
      </c>
      <c r="E107" s="9"/>
      <c r="F107" s="22">
        <v>19.399999999999999</v>
      </c>
      <c r="G107" s="26">
        <f>F107*C$5</f>
        <v>756.59999999999991</v>
      </c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</row>
    <row r="108" spans="1:45" ht="12" customHeight="1" x14ac:dyDescent="0.2">
      <c r="A108" s="17"/>
      <c r="B108" s="14" t="s">
        <v>32</v>
      </c>
      <c r="C108" s="20">
        <v>787.02700000000004</v>
      </c>
      <c r="D108" s="21">
        <f>C108*C$6</f>
        <v>31481.08</v>
      </c>
      <c r="E108" s="9"/>
      <c r="F108" s="22">
        <v>19.399999999999999</v>
      </c>
      <c r="G108" s="26">
        <f>F108*C$6</f>
        <v>776</v>
      </c>
    </row>
    <row r="109" spans="1:45" ht="12" customHeight="1" x14ac:dyDescent="0.2">
      <c r="A109" s="17"/>
      <c r="B109" s="14" t="s">
        <v>33</v>
      </c>
      <c r="C109" s="20">
        <v>787.02700000000004</v>
      </c>
      <c r="D109" s="21">
        <f>C109*C$7</f>
        <v>29907.026000000002</v>
      </c>
      <c r="E109" s="9"/>
      <c r="F109" s="22">
        <v>19.399999999999999</v>
      </c>
      <c r="G109" s="26">
        <f>F109*C$7</f>
        <v>737.19999999999993</v>
      </c>
    </row>
    <row r="110" spans="1:45" ht="12" customHeight="1" x14ac:dyDescent="0.2">
      <c r="A110" s="17"/>
      <c r="B110" s="14" t="s">
        <v>34</v>
      </c>
      <c r="C110" s="20">
        <v>787.02700000000004</v>
      </c>
      <c r="D110" s="21">
        <f>C110*C$8</f>
        <v>30694.053</v>
      </c>
      <c r="E110" s="9"/>
      <c r="F110" s="22">
        <v>19.399999999999999</v>
      </c>
      <c r="G110" s="26">
        <f>F110*C$8</f>
        <v>756.59999999999991</v>
      </c>
    </row>
    <row r="111" spans="1:45" ht="12" customHeight="1" x14ac:dyDescent="0.2">
      <c r="A111" s="17"/>
      <c r="B111" s="14" t="s">
        <v>125</v>
      </c>
      <c r="C111" s="20">
        <v>787.02700000000004</v>
      </c>
      <c r="D111" s="21">
        <f>C111*C$9</f>
        <v>6296.2160000000003</v>
      </c>
      <c r="E111" s="9"/>
      <c r="F111" s="22">
        <v>19.399999999999999</v>
      </c>
      <c r="G111" s="26">
        <f>F111*C$9</f>
        <v>155.19999999999999</v>
      </c>
    </row>
    <row r="112" spans="1:45" ht="12" customHeight="1" x14ac:dyDescent="0.2">
      <c r="A112" s="17"/>
      <c r="B112" s="14" t="s">
        <v>36</v>
      </c>
      <c r="C112" s="20">
        <v>787.02700000000004</v>
      </c>
      <c r="D112" s="21">
        <f>C112*C$10</f>
        <v>1574.0540000000001</v>
      </c>
      <c r="E112" s="9"/>
      <c r="F112" s="22">
        <v>19.399999999999999</v>
      </c>
      <c r="G112" s="26">
        <f>F112*C$10</f>
        <v>38.799999999999997</v>
      </c>
    </row>
    <row r="113" spans="1:7" ht="12" customHeight="1" x14ac:dyDescent="0.2">
      <c r="A113" s="17"/>
      <c r="B113" s="14" t="s">
        <v>67</v>
      </c>
      <c r="C113" s="20">
        <v>787.02700000000004</v>
      </c>
      <c r="D113" s="21">
        <f>C113*C$11</f>
        <v>28332.972000000002</v>
      </c>
      <c r="E113" s="9"/>
      <c r="F113" s="22">
        <v>19.399999999999999</v>
      </c>
      <c r="G113" s="26">
        <f>F113*C$11</f>
        <v>698.4</v>
      </c>
    </row>
    <row r="114" spans="1:7" ht="12" customHeight="1" x14ac:dyDescent="0.2">
      <c r="A114" s="17"/>
      <c r="B114" s="14" t="s">
        <v>68</v>
      </c>
      <c r="C114" s="20">
        <v>787.02700000000004</v>
      </c>
      <c r="D114" s="21">
        <f>C114*C$12</f>
        <v>7870.27</v>
      </c>
      <c r="E114" s="9"/>
      <c r="F114" s="22">
        <v>19.399999999999999</v>
      </c>
      <c r="G114" s="26">
        <f>F114*C$12</f>
        <v>194</v>
      </c>
    </row>
    <row r="115" spans="1:7" ht="12" customHeight="1" x14ac:dyDescent="0.2">
      <c r="A115" s="17"/>
      <c r="B115" s="14" t="s">
        <v>22</v>
      </c>
      <c r="C115" s="20">
        <v>774.26300000000003</v>
      </c>
      <c r="D115" s="21">
        <f>C115*C$13</f>
        <v>42584.465000000004</v>
      </c>
      <c r="E115" s="9"/>
      <c r="F115" s="22">
        <v>18.670000000000002</v>
      </c>
      <c r="G115" s="26">
        <f>F115*C$13</f>
        <v>1026.8500000000001</v>
      </c>
    </row>
    <row r="116" spans="1:7" ht="12" customHeight="1" x14ac:dyDescent="0.2">
      <c r="A116" s="17"/>
      <c r="B116" s="14" t="s">
        <v>9</v>
      </c>
      <c r="C116" s="20">
        <v>782.827</v>
      </c>
      <c r="D116" s="21">
        <f>C116*C$14</f>
        <v>47752.447</v>
      </c>
      <c r="E116" s="9"/>
      <c r="F116" s="22">
        <v>18.57</v>
      </c>
      <c r="G116" s="26">
        <f>F116*C$14</f>
        <v>1132.77</v>
      </c>
    </row>
    <row r="117" spans="1:7" ht="12" customHeight="1" x14ac:dyDescent="0.2">
      <c r="A117" s="17"/>
      <c r="B117" s="15" t="s">
        <v>80</v>
      </c>
      <c r="C117" s="23"/>
      <c r="D117" s="24">
        <f>SUM(D106:D116)</f>
        <v>286306.63500000001</v>
      </c>
      <c r="E117" s="9"/>
      <c r="F117" s="25"/>
      <c r="G117" s="27">
        <f>SUM(G106:G116)</f>
        <v>6990.2199999999993</v>
      </c>
    </row>
    <row r="118" spans="1:7" ht="17.45" customHeight="1" x14ac:dyDescent="0.2">
      <c r="A118" s="18" t="s">
        <v>81</v>
      </c>
      <c r="B118" s="124" t="s">
        <v>132</v>
      </c>
      <c r="C118" s="124"/>
      <c r="D118" s="124"/>
      <c r="E118" s="124"/>
      <c r="F118" s="124"/>
      <c r="G118" s="124"/>
    </row>
    <row r="119" spans="1:7" ht="17.45" customHeight="1" x14ac:dyDescent="0.2">
      <c r="A119" s="18" t="s">
        <v>83</v>
      </c>
      <c r="B119" s="122" t="s">
        <v>205</v>
      </c>
      <c r="C119" s="123"/>
      <c r="D119" s="123"/>
      <c r="E119" s="123"/>
      <c r="F119" s="123"/>
      <c r="G119" s="123"/>
    </row>
    <row r="120" spans="1:7" ht="28.35" customHeight="1" x14ac:dyDescent="0.2">
      <c r="A120" s="30" t="s">
        <v>84</v>
      </c>
      <c r="B120" s="124" t="s">
        <v>212</v>
      </c>
      <c r="C120" s="124"/>
      <c r="D120" s="124"/>
      <c r="E120" s="124"/>
      <c r="F120" s="124"/>
      <c r="G120" s="124"/>
    </row>
    <row r="121" spans="1:7" ht="61.15" customHeight="1" x14ac:dyDescent="0.2">
      <c r="A121" s="30" t="s">
        <v>86</v>
      </c>
      <c r="B121" s="125" t="s">
        <v>206</v>
      </c>
      <c r="C121" s="126"/>
      <c r="D121" s="126"/>
      <c r="E121" s="126"/>
      <c r="F121" s="126"/>
      <c r="G121" s="126"/>
    </row>
    <row r="122" spans="1:7" ht="12.75" x14ac:dyDescent="0.2">
      <c r="A122" s="19" t="s">
        <v>88</v>
      </c>
      <c r="B122" s="122"/>
      <c r="C122" s="142"/>
      <c r="D122" s="142"/>
      <c r="E122" s="142"/>
      <c r="F122" s="142"/>
      <c r="G122" s="142"/>
    </row>
    <row r="123" spans="1:7" ht="12.75" x14ac:dyDescent="0.2">
      <c r="A123" s="78"/>
      <c r="B123" s="72"/>
      <c r="C123" s="99"/>
      <c r="D123" s="99"/>
      <c r="E123" s="99"/>
      <c r="F123" s="99"/>
      <c r="G123" s="99"/>
    </row>
    <row r="124" spans="1:7" ht="15.75" x14ac:dyDescent="0.25">
      <c r="A124" s="16" t="s">
        <v>70</v>
      </c>
      <c r="B124" s="6">
        <v>440</v>
      </c>
      <c r="C124" s="7"/>
      <c r="D124" s="7"/>
      <c r="E124" s="7"/>
      <c r="F124" s="29"/>
      <c r="G124" s="29"/>
    </row>
    <row r="125" spans="1:7" ht="12.75" x14ac:dyDescent="0.2">
      <c r="A125" s="17" t="s">
        <v>71</v>
      </c>
      <c r="B125" s="2" t="s">
        <v>147</v>
      </c>
      <c r="C125" s="127" t="s">
        <v>73</v>
      </c>
      <c r="D125" s="128"/>
      <c r="F125" s="127" t="s">
        <v>74</v>
      </c>
      <c r="G125" s="128"/>
    </row>
    <row r="126" spans="1:7" ht="12.75" x14ac:dyDescent="0.2">
      <c r="A126" s="17"/>
      <c r="C126" s="8" t="s">
        <v>75</v>
      </c>
      <c r="D126" s="8" t="s">
        <v>76</v>
      </c>
      <c r="F126" s="8" t="s">
        <v>77</v>
      </c>
      <c r="G126" s="8" t="s">
        <v>78</v>
      </c>
    </row>
    <row r="127" spans="1:7" ht="12.75" x14ac:dyDescent="0.2">
      <c r="A127" s="17"/>
      <c r="B127" s="14" t="s">
        <v>30</v>
      </c>
      <c r="C127" s="20">
        <v>2956.8130000000001</v>
      </c>
      <c r="D127" s="21">
        <f>C127*C$4</f>
        <v>109402.08100000001</v>
      </c>
      <c r="E127" s="9"/>
      <c r="F127" s="22">
        <v>82.8</v>
      </c>
      <c r="G127" s="26">
        <f>F127*C$4</f>
        <v>3063.6</v>
      </c>
    </row>
    <row r="128" spans="1:7" ht="12.75" x14ac:dyDescent="0.2">
      <c r="A128" s="17"/>
      <c r="B128" s="14" t="s">
        <v>31</v>
      </c>
      <c r="C128" s="20">
        <v>2956.8130000000001</v>
      </c>
      <c r="D128" s="21">
        <f>C128*C$5</f>
        <v>115315.70700000001</v>
      </c>
      <c r="E128" s="9"/>
      <c r="F128" s="22">
        <v>82.8</v>
      </c>
      <c r="G128" s="26">
        <f>F128*C$5</f>
        <v>3229.2</v>
      </c>
    </row>
    <row r="129" spans="1:7" ht="12.75" x14ac:dyDescent="0.2">
      <c r="A129" s="17"/>
      <c r="B129" s="14" t="s">
        <v>32</v>
      </c>
      <c r="C129" s="20">
        <v>2956.8130000000001</v>
      </c>
      <c r="D129" s="21">
        <f>C129*C$6</f>
        <v>118272.52</v>
      </c>
      <c r="E129" s="9"/>
      <c r="F129" s="22">
        <v>82.8</v>
      </c>
      <c r="G129" s="26">
        <f>F129*C$6</f>
        <v>3312</v>
      </c>
    </row>
    <row r="130" spans="1:7" ht="12.75" x14ac:dyDescent="0.2">
      <c r="A130" s="17"/>
      <c r="B130" s="14" t="s">
        <v>33</v>
      </c>
      <c r="C130" s="20">
        <v>2956.8130000000001</v>
      </c>
      <c r="D130" s="21">
        <f>C130*C$7</f>
        <v>112358.894</v>
      </c>
      <c r="E130" s="9"/>
      <c r="F130" s="22">
        <v>82.8</v>
      </c>
      <c r="G130" s="26">
        <f>F130*C$7</f>
        <v>3146.4</v>
      </c>
    </row>
    <row r="131" spans="1:7" ht="12.75" x14ac:dyDescent="0.2">
      <c r="A131" s="17"/>
      <c r="B131" s="14" t="s">
        <v>34</v>
      </c>
      <c r="C131" s="20">
        <v>2956.8130000000001</v>
      </c>
      <c r="D131" s="21">
        <f>C131*C$8</f>
        <v>115315.70700000001</v>
      </c>
      <c r="E131" s="9"/>
      <c r="F131" s="22">
        <v>82.8</v>
      </c>
      <c r="G131" s="26">
        <f>F131*C$8</f>
        <v>3229.2</v>
      </c>
    </row>
    <row r="132" spans="1:7" ht="12.75" x14ac:dyDescent="0.2">
      <c r="A132" s="17"/>
      <c r="B132" s="14" t="s">
        <v>125</v>
      </c>
      <c r="C132" s="20">
        <v>2923.6669999999999</v>
      </c>
      <c r="D132" s="21">
        <f>C132*C$9</f>
        <v>23389.335999999999</v>
      </c>
      <c r="E132" s="9"/>
      <c r="F132" s="22">
        <v>81.77</v>
      </c>
      <c r="G132" s="26">
        <f>F132*C$9</f>
        <v>654.16</v>
      </c>
    </row>
    <row r="133" spans="1:7" ht="12.75" x14ac:dyDescent="0.2">
      <c r="A133" s="17"/>
      <c r="B133" s="14" t="s">
        <v>36</v>
      </c>
      <c r="C133" s="20">
        <v>2923.6669999999999</v>
      </c>
      <c r="D133" s="21">
        <f>C133*C$10</f>
        <v>5847.3339999999998</v>
      </c>
      <c r="E133" s="9"/>
      <c r="F133" s="22">
        <v>81.77</v>
      </c>
      <c r="G133" s="26">
        <f>F133*C$10</f>
        <v>163.54</v>
      </c>
    </row>
    <row r="134" spans="1:7" ht="12.75" x14ac:dyDescent="0.2">
      <c r="A134" s="17"/>
      <c r="B134" s="14" t="s">
        <v>67</v>
      </c>
      <c r="C134" s="20">
        <v>1981.62</v>
      </c>
      <c r="D134" s="21">
        <f>C134*C$11</f>
        <v>71338.319999999992</v>
      </c>
      <c r="E134" s="9"/>
      <c r="F134" s="22">
        <v>54.27</v>
      </c>
      <c r="G134" s="26">
        <f>F134*C$11</f>
        <v>1953.72</v>
      </c>
    </row>
    <row r="135" spans="1:7" ht="12.75" x14ac:dyDescent="0.2">
      <c r="A135" s="17"/>
      <c r="B135" s="14" t="s">
        <v>68</v>
      </c>
      <c r="C135" s="20">
        <v>1981.62</v>
      </c>
      <c r="D135" s="21">
        <f>C135*C$12</f>
        <v>19816.199999999997</v>
      </c>
      <c r="E135" s="9"/>
      <c r="F135" s="22">
        <v>54.27</v>
      </c>
      <c r="G135" s="26">
        <f>F135*C$12</f>
        <v>542.70000000000005</v>
      </c>
    </row>
    <row r="136" spans="1:7" ht="12.75" x14ac:dyDescent="0.2">
      <c r="A136" s="17"/>
      <c r="B136" s="14" t="s">
        <v>22</v>
      </c>
      <c r="C136" s="20">
        <v>1622.6610000000001</v>
      </c>
      <c r="D136" s="21">
        <f>C136*C$13</f>
        <v>89246.35500000001</v>
      </c>
      <c r="E136" s="9"/>
      <c r="F136" s="22">
        <v>45.32</v>
      </c>
      <c r="G136" s="26">
        <f>F136*C$13</f>
        <v>2492.6</v>
      </c>
    </row>
    <row r="137" spans="1:7" ht="12.75" x14ac:dyDescent="0.2">
      <c r="A137" s="17"/>
      <c r="B137" s="14" t="s">
        <v>9</v>
      </c>
      <c r="C137" s="20">
        <v>1515.2940000000001</v>
      </c>
      <c r="D137" s="21">
        <f>C137*C$14</f>
        <v>92432.934000000008</v>
      </c>
      <c r="E137" s="9"/>
      <c r="F137" s="22">
        <v>42.17</v>
      </c>
      <c r="G137" s="26">
        <f>F137*C$14</f>
        <v>2572.37</v>
      </c>
    </row>
    <row r="138" spans="1:7" ht="12.75" x14ac:dyDescent="0.2">
      <c r="A138" s="17"/>
      <c r="B138" s="15" t="s">
        <v>80</v>
      </c>
      <c r="C138" s="23"/>
      <c r="D138" s="24">
        <f>SUM(D127:D137)</f>
        <v>872735.38800000004</v>
      </c>
      <c r="E138" s="9"/>
      <c r="F138" s="25"/>
      <c r="G138" s="27">
        <f>SUM(G127:G137)</f>
        <v>24359.489999999998</v>
      </c>
    </row>
    <row r="139" spans="1:7" ht="12.75" x14ac:dyDescent="0.2">
      <c r="A139" s="18" t="s">
        <v>81</v>
      </c>
      <c r="B139" s="124"/>
      <c r="C139" s="124"/>
      <c r="D139" s="124"/>
      <c r="E139" s="124"/>
      <c r="F139" s="124"/>
      <c r="G139" s="124"/>
    </row>
    <row r="140" spans="1:7" ht="12.75" x14ac:dyDescent="0.2">
      <c r="A140" s="18" t="s">
        <v>83</v>
      </c>
      <c r="B140" s="122"/>
      <c r="C140" s="123"/>
      <c r="D140" s="123"/>
      <c r="E140" s="123"/>
      <c r="F140" s="123"/>
      <c r="G140" s="123"/>
    </row>
    <row r="141" spans="1:7" ht="25.5" x14ac:dyDescent="0.2">
      <c r="A141" s="30" t="s">
        <v>84</v>
      </c>
      <c r="B141" s="124" t="s">
        <v>212</v>
      </c>
      <c r="C141" s="124"/>
      <c r="D141" s="124"/>
      <c r="E141" s="124"/>
      <c r="F141" s="124"/>
      <c r="G141" s="124"/>
    </row>
    <row r="142" spans="1:7" ht="25.5" x14ac:dyDescent="0.2">
      <c r="A142" s="30" t="s">
        <v>86</v>
      </c>
      <c r="B142" s="125"/>
      <c r="C142" s="126"/>
      <c r="D142" s="126"/>
      <c r="E142" s="126"/>
      <c r="F142" s="126"/>
      <c r="G142" s="126"/>
    </row>
    <row r="143" spans="1:7" ht="12.75" x14ac:dyDescent="0.2">
      <c r="A143" s="19" t="s">
        <v>88</v>
      </c>
      <c r="B143" s="122"/>
      <c r="C143" s="142"/>
      <c r="D143" s="142"/>
      <c r="E143" s="142"/>
      <c r="F143" s="142"/>
      <c r="G143" s="142"/>
    </row>
    <row r="144" spans="1:7" ht="12" customHeight="1" x14ac:dyDescent="0.2">
      <c r="A144" s="11"/>
    </row>
    <row r="145" spans="1:45" ht="12" customHeight="1" x14ac:dyDescent="0.25">
      <c r="A145" s="16" t="s">
        <v>70</v>
      </c>
      <c r="B145" s="6">
        <v>2871</v>
      </c>
      <c r="C145" s="7"/>
      <c r="D145" s="7"/>
      <c r="E145" s="7"/>
      <c r="F145" s="29"/>
      <c r="G145" s="29"/>
    </row>
    <row r="146" spans="1:45" ht="12" customHeight="1" x14ac:dyDescent="0.2">
      <c r="A146" s="17" t="s">
        <v>71</v>
      </c>
      <c r="B146" s="2" t="s">
        <v>133</v>
      </c>
      <c r="C146" s="127" t="s">
        <v>73</v>
      </c>
      <c r="D146" s="128"/>
      <c r="F146" s="127" t="s">
        <v>74</v>
      </c>
      <c r="G146" s="128"/>
    </row>
    <row r="147" spans="1:45" ht="12" customHeight="1" x14ac:dyDescent="0.2">
      <c r="A147" s="17"/>
      <c r="C147" s="8" t="s">
        <v>75</v>
      </c>
      <c r="D147" s="8" t="s">
        <v>76</v>
      </c>
      <c r="F147" s="8" t="s">
        <v>77</v>
      </c>
      <c r="G147" s="8" t="s">
        <v>78</v>
      </c>
    </row>
    <row r="148" spans="1:45" ht="12" customHeight="1" x14ac:dyDescent="0.2">
      <c r="A148" s="17"/>
      <c r="B148" s="14" t="s">
        <v>30</v>
      </c>
      <c r="C148" s="20">
        <v>20.501000000000001</v>
      </c>
      <c r="D148" s="21">
        <f>C148*C$4</f>
        <v>758.53700000000003</v>
      </c>
      <c r="E148" s="9"/>
      <c r="F148" s="22">
        <v>0.68</v>
      </c>
      <c r="G148" s="26">
        <f>F148*C$4</f>
        <v>25.16</v>
      </c>
    </row>
    <row r="149" spans="1:45" ht="12" customHeight="1" x14ac:dyDescent="0.2">
      <c r="A149" s="17"/>
      <c r="B149" s="14" t="s">
        <v>31</v>
      </c>
      <c r="C149" s="20">
        <v>20.501000000000001</v>
      </c>
      <c r="D149" s="21">
        <f>C149*C$5</f>
        <v>799.5390000000001</v>
      </c>
      <c r="E149" s="9"/>
      <c r="F149" s="22">
        <v>0.68</v>
      </c>
      <c r="G149" s="26">
        <f>F149*C$5</f>
        <v>26.520000000000003</v>
      </c>
    </row>
    <row r="150" spans="1:45" ht="12" customHeight="1" x14ac:dyDescent="0.2">
      <c r="A150" s="17"/>
      <c r="B150" s="14" t="s">
        <v>32</v>
      </c>
      <c r="C150" s="20">
        <v>20.501000000000001</v>
      </c>
      <c r="D150" s="21">
        <f>C150*C$6</f>
        <v>820.04000000000008</v>
      </c>
      <c r="E150" s="9"/>
      <c r="F150" s="22">
        <v>0.68</v>
      </c>
      <c r="G150" s="26">
        <f>F150*C$6</f>
        <v>27.200000000000003</v>
      </c>
    </row>
    <row r="151" spans="1:45" ht="12" customHeight="1" x14ac:dyDescent="0.2">
      <c r="A151" s="17"/>
      <c r="B151" s="14" t="s">
        <v>33</v>
      </c>
      <c r="C151" s="20">
        <v>20.501000000000001</v>
      </c>
      <c r="D151" s="21">
        <f>C151*C$7</f>
        <v>779.03800000000001</v>
      </c>
      <c r="E151" s="9"/>
      <c r="F151" s="22">
        <v>0.68</v>
      </c>
      <c r="G151" s="26">
        <f>F151*C$7</f>
        <v>25.840000000000003</v>
      </c>
      <c r="J151" s="66"/>
      <c r="K151" s="66"/>
      <c r="L151" s="66"/>
    </row>
    <row r="152" spans="1:45" ht="12" customHeight="1" x14ac:dyDescent="0.2">
      <c r="A152" s="17"/>
      <c r="B152" s="14" t="s">
        <v>34</v>
      </c>
      <c r="C152" s="20">
        <v>20.501000000000001</v>
      </c>
      <c r="D152" s="21">
        <f>C152*C$8</f>
        <v>799.5390000000001</v>
      </c>
      <c r="E152" s="9"/>
      <c r="F152" s="22">
        <v>0.68</v>
      </c>
      <c r="G152" s="26">
        <f>F152*C$8</f>
        <v>26.520000000000003</v>
      </c>
      <c r="J152" s="66"/>
      <c r="K152" s="66"/>
      <c r="L152" s="66"/>
    </row>
    <row r="153" spans="1:45" ht="12" customHeight="1" x14ac:dyDescent="0.2">
      <c r="A153" s="17"/>
      <c r="B153" s="15" t="s">
        <v>80</v>
      </c>
      <c r="C153" s="23"/>
      <c r="D153" s="24">
        <f>SUM(D148:D152)</f>
        <v>3956.6930000000002</v>
      </c>
      <c r="E153" s="9"/>
      <c r="F153" s="25"/>
      <c r="G153" s="27">
        <f>SUM(G148:G152)</f>
        <v>131.24</v>
      </c>
      <c r="I153" s="10"/>
    </row>
    <row r="154" spans="1:45" ht="12.75" x14ac:dyDescent="0.2">
      <c r="A154" s="18" t="s">
        <v>81</v>
      </c>
      <c r="B154" s="124" t="s">
        <v>207</v>
      </c>
      <c r="C154" s="124"/>
      <c r="D154" s="124"/>
      <c r="E154" s="124"/>
      <c r="F154" s="124"/>
      <c r="G154" s="124"/>
      <c r="I154" s="2" t="s">
        <v>71</v>
      </c>
    </row>
    <row r="155" spans="1:45" s="44" customFormat="1" ht="12.75" x14ac:dyDescent="0.2">
      <c r="A155" s="18" t="s">
        <v>83</v>
      </c>
      <c r="B155" s="122"/>
      <c r="C155" s="123"/>
      <c r="D155" s="123"/>
      <c r="E155" s="123"/>
      <c r="F155" s="123"/>
      <c r="G155" s="123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</row>
    <row r="156" spans="1:45" ht="27" customHeight="1" x14ac:dyDescent="0.2">
      <c r="A156" s="30" t="s">
        <v>84</v>
      </c>
      <c r="B156" s="124" t="s">
        <v>212</v>
      </c>
      <c r="C156" s="124"/>
      <c r="D156" s="124"/>
      <c r="E156" s="124"/>
      <c r="F156" s="124"/>
      <c r="G156" s="124"/>
    </row>
    <row r="157" spans="1:45" ht="33" customHeight="1" x14ac:dyDescent="0.2">
      <c r="A157" s="30" t="s">
        <v>86</v>
      </c>
      <c r="B157" s="125" t="s">
        <v>208</v>
      </c>
      <c r="C157" s="126"/>
      <c r="D157" s="126"/>
      <c r="E157" s="126"/>
      <c r="F157" s="126"/>
      <c r="G157" s="126"/>
    </row>
    <row r="158" spans="1:45" ht="12.75" x14ac:dyDescent="0.2">
      <c r="A158" s="19" t="s">
        <v>88</v>
      </c>
      <c r="B158" s="122"/>
      <c r="C158" s="123"/>
      <c r="D158" s="123"/>
      <c r="E158" s="123"/>
      <c r="F158" s="123"/>
      <c r="G158" s="123"/>
    </row>
    <row r="159" spans="1:45" ht="12" customHeight="1" x14ac:dyDescent="0.2">
      <c r="A159" s="12"/>
    </row>
    <row r="160" spans="1:45" ht="12" customHeight="1" x14ac:dyDescent="0.25">
      <c r="A160" s="16" t="s">
        <v>70</v>
      </c>
      <c r="B160" s="6">
        <v>3431</v>
      </c>
      <c r="C160" s="7"/>
      <c r="D160" s="7"/>
      <c r="E160" s="7"/>
      <c r="F160" s="29"/>
      <c r="G160" s="29"/>
    </row>
    <row r="161" spans="1:45" ht="12" customHeight="1" x14ac:dyDescent="0.2">
      <c r="A161" s="17" t="s">
        <v>71</v>
      </c>
      <c r="B161" s="2" t="s">
        <v>134</v>
      </c>
      <c r="C161" s="127" t="s">
        <v>73</v>
      </c>
      <c r="D161" s="128"/>
      <c r="F161" s="127" t="s">
        <v>74</v>
      </c>
      <c r="G161" s="128"/>
    </row>
    <row r="162" spans="1:45" ht="12" customHeight="1" x14ac:dyDescent="0.2">
      <c r="A162" s="17"/>
      <c r="C162" s="8" t="s">
        <v>75</v>
      </c>
      <c r="D162" s="8" t="s">
        <v>76</v>
      </c>
      <c r="F162" s="8" t="s">
        <v>77</v>
      </c>
      <c r="G162" s="8" t="s">
        <v>78</v>
      </c>
    </row>
    <row r="163" spans="1:45" ht="12" customHeight="1" x14ac:dyDescent="0.2">
      <c r="A163" s="17"/>
      <c r="B163" s="14" t="s">
        <v>30</v>
      </c>
      <c r="C163" s="20">
        <v>38.448</v>
      </c>
      <c r="D163" s="21">
        <f>C163*C$4</f>
        <v>1422.576</v>
      </c>
      <c r="E163" s="9"/>
      <c r="F163" s="22">
        <v>0.98</v>
      </c>
      <c r="G163" s="26">
        <f>F163*C$4</f>
        <v>36.26</v>
      </c>
    </row>
    <row r="164" spans="1:45" ht="12" customHeight="1" x14ac:dyDescent="0.2">
      <c r="A164" s="17"/>
      <c r="B164" s="14" t="s">
        <v>31</v>
      </c>
      <c r="C164" s="20">
        <v>25.82</v>
      </c>
      <c r="D164" s="21">
        <f>C164*C$5</f>
        <v>1006.98</v>
      </c>
      <c r="E164" s="9"/>
      <c r="F164" s="22">
        <v>0.67</v>
      </c>
      <c r="G164" s="26">
        <f>F164*C$5</f>
        <v>26.130000000000003</v>
      </c>
    </row>
    <row r="165" spans="1:45" ht="12" customHeight="1" x14ac:dyDescent="0.2">
      <c r="A165" s="17"/>
      <c r="B165" s="14" t="s">
        <v>32</v>
      </c>
      <c r="C165" s="20">
        <v>25.82</v>
      </c>
      <c r="D165" s="21">
        <f>C165*C$6</f>
        <v>1032.8</v>
      </c>
      <c r="E165" s="9"/>
      <c r="F165" s="22">
        <v>0.67</v>
      </c>
      <c r="G165" s="26">
        <f>F165*C$6</f>
        <v>26.8</v>
      </c>
    </row>
    <row r="166" spans="1:45" ht="12" customHeight="1" x14ac:dyDescent="0.2">
      <c r="A166" s="17"/>
      <c r="B166" s="14" t="s">
        <v>33</v>
      </c>
      <c r="C166" s="20">
        <v>38.448</v>
      </c>
      <c r="D166" s="21">
        <f>C166*C$7</f>
        <v>1461.0240000000001</v>
      </c>
      <c r="E166" s="9"/>
      <c r="F166" s="22">
        <v>0.98</v>
      </c>
      <c r="G166" s="26">
        <f>F166*C$7</f>
        <v>37.24</v>
      </c>
    </row>
    <row r="167" spans="1:45" ht="12" customHeight="1" x14ac:dyDescent="0.2">
      <c r="A167" s="17"/>
      <c r="B167" s="14" t="s">
        <v>34</v>
      </c>
      <c r="C167" s="20">
        <v>38.448</v>
      </c>
      <c r="D167" s="21">
        <f>C167*C$8</f>
        <v>1499.472</v>
      </c>
      <c r="E167" s="9"/>
      <c r="F167" s="22">
        <v>0.98</v>
      </c>
      <c r="G167" s="26">
        <f>F167*C$8</f>
        <v>38.22</v>
      </c>
    </row>
    <row r="168" spans="1:45" ht="12" customHeight="1" x14ac:dyDescent="0.2">
      <c r="A168" s="17"/>
      <c r="B168" s="15" t="s">
        <v>80</v>
      </c>
      <c r="C168" s="23"/>
      <c r="D168" s="24">
        <f>SUM(D163:D167)</f>
        <v>6422.8519999999999</v>
      </c>
      <c r="E168" s="9"/>
      <c r="F168" s="25"/>
      <c r="G168" s="27">
        <f>SUM(G163:G167)</f>
        <v>164.65</v>
      </c>
      <c r="I168" s="10"/>
    </row>
    <row r="169" spans="1:45" ht="17.45" customHeight="1" x14ac:dyDescent="0.2">
      <c r="A169" s="18" t="s">
        <v>81</v>
      </c>
      <c r="B169" s="124" t="s">
        <v>209</v>
      </c>
      <c r="C169" s="124"/>
      <c r="D169" s="124"/>
      <c r="E169" s="124"/>
      <c r="F169" s="124"/>
      <c r="G169" s="124"/>
      <c r="I169" s="2" t="s">
        <v>71</v>
      </c>
    </row>
    <row r="170" spans="1:45" s="44" customFormat="1" ht="12" customHeight="1" x14ac:dyDescent="0.2">
      <c r="A170" s="18" t="s">
        <v>83</v>
      </c>
      <c r="B170" s="122"/>
      <c r="C170" s="123"/>
      <c r="D170" s="123"/>
      <c r="E170" s="123"/>
      <c r="F170" s="123"/>
      <c r="G170" s="123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</row>
    <row r="171" spans="1:45" ht="29.45" customHeight="1" x14ac:dyDescent="0.2">
      <c r="A171" s="30" t="s">
        <v>84</v>
      </c>
      <c r="B171" s="124" t="s">
        <v>212</v>
      </c>
      <c r="C171" s="124"/>
      <c r="D171" s="124"/>
      <c r="E171" s="124"/>
      <c r="F171" s="124"/>
      <c r="G171" s="124"/>
    </row>
    <row r="172" spans="1:45" ht="25.5" x14ac:dyDescent="0.2">
      <c r="A172" s="30" t="s">
        <v>86</v>
      </c>
      <c r="B172" s="125" t="s">
        <v>208</v>
      </c>
      <c r="C172" s="126"/>
      <c r="D172" s="126"/>
      <c r="E172" s="126"/>
      <c r="F172" s="126"/>
      <c r="G172" s="126"/>
    </row>
    <row r="173" spans="1:45" ht="12.75" x14ac:dyDescent="0.2">
      <c r="A173" s="19" t="s">
        <v>88</v>
      </c>
      <c r="B173" s="122"/>
      <c r="C173" s="123"/>
      <c r="D173" s="123"/>
      <c r="E173" s="123"/>
      <c r="F173" s="123"/>
      <c r="G173" s="123"/>
    </row>
    <row r="174" spans="1:45" ht="12" customHeight="1" x14ac:dyDescent="0.2">
      <c r="A174" s="78"/>
      <c r="B174" s="72"/>
      <c r="C174" s="73"/>
      <c r="D174" s="73"/>
      <c r="E174" s="73"/>
      <c r="F174" s="73"/>
      <c r="G174" s="73"/>
    </row>
    <row r="175" spans="1:45" ht="12" customHeight="1" x14ac:dyDescent="0.25">
      <c r="A175" s="16" t="s">
        <v>70</v>
      </c>
      <c r="B175" s="6">
        <v>3571</v>
      </c>
      <c r="C175" s="7"/>
      <c r="D175" s="7"/>
      <c r="E175" s="7"/>
      <c r="F175" s="29"/>
      <c r="G175" s="29"/>
    </row>
    <row r="176" spans="1:45" ht="12" customHeight="1" x14ac:dyDescent="0.2">
      <c r="A176" s="17" t="s">
        <v>71</v>
      </c>
      <c r="B176" s="2" t="s">
        <v>135</v>
      </c>
      <c r="C176" s="127" t="s">
        <v>73</v>
      </c>
      <c r="D176" s="128"/>
      <c r="F176" s="127" t="s">
        <v>74</v>
      </c>
      <c r="G176" s="128"/>
    </row>
    <row r="177" spans="1:11" ht="12" customHeight="1" x14ac:dyDescent="0.2">
      <c r="A177" s="17"/>
      <c r="C177" s="8" t="s">
        <v>75</v>
      </c>
      <c r="D177" s="8" t="s">
        <v>76</v>
      </c>
      <c r="F177" s="8" t="s">
        <v>77</v>
      </c>
      <c r="G177" s="8" t="s">
        <v>78</v>
      </c>
    </row>
    <row r="178" spans="1:11" ht="12" customHeight="1" x14ac:dyDescent="0.2">
      <c r="A178" s="17"/>
      <c r="B178" s="14" t="s">
        <v>30</v>
      </c>
      <c r="C178" s="20">
        <v>45.624000000000002</v>
      </c>
      <c r="D178" s="21">
        <f>C178*C4</f>
        <v>1688.0880000000002</v>
      </c>
      <c r="E178" s="9"/>
      <c r="F178" s="22">
        <v>1.28</v>
      </c>
      <c r="G178" s="26">
        <f>F178*C4</f>
        <v>47.36</v>
      </c>
    </row>
    <row r="179" spans="1:11" ht="12" customHeight="1" x14ac:dyDescent="0.2">
      <c r="A179" s="17"/>
      <c r="B179" s="14" t="s">
        <v>31</v>
      </c>
      <c r="C179" s="20">
        <v>45.624000000000002</v>
      </c>
      <c r="D179" s="21">
        <f>C179*C5</f>
        <v>1779.336</v>
      </c>
      <c r="E179" s="9"/>
      <c r="F179" s="22">
        <v>1.28</v>
      </c>
      <c r="G179" s="26">
        <f>F179*C5</f>
        <v>49.92</v>
      </c>
      <c r="J179" s="43"/>
      <c r="K179" s="35"/>
    </row>
    <row r="180" spans="1:11" ht="12" customHeight="1" x14ac:dyDescent="0.2">
      <c r="A180" s="17"/>
      <c r="B180" s="14" t="s">
        <v>32</v>
      </c>
      <c r="C180" s="20">
        <v>45.624000000000002</v>
      </c>
      <c r="D180" s="21">
        <f>C180*C6</f>
        <v>1824.96</v>
      </c>
      <c r="E180" s="9"/>
      <c r="F180" s="22">
        <v>1.28</v>
      </c>
      <c r="G180" s="26">
        <f>F180*C6</f>
        <v>51.2</v>
      </c>
    </row>
    <row r="181" spans="1:11" ht="12" customHeight="1" x14ac:dyDescent="0.2">
      <c r="A181" s="17"/>
      <c r="B181" s="14" t="s">
        <v>33</v>
      </c>
      <c r="C181" s="20">
        <v>45.624000000000002</v>
      </c>
      <c r="D181" s="21">
        <f>C181*C7</f>
        <v>1733.712</v>
      </c>
      <c r="E181" s="9"/>
      <c r="F181" s="22">
        <v>1.28</v>
      </c>
      <c r="G181" s="26">
        <f>F181*C7</f>
        <v>48.64</v>
      </c>
    </row>
    <row r="182" spans="1:11" ht="12" customHeight="1" x14ac:dyDescent="0.2">
      <c r="A182" s="17"/>
      <c r="B182" s="14" t="s">
        <v>34</v>
      </c>
      <c r="C182" s="20">
        <v>45.624000000000002</v>
      </c>
      <c r="D182" s="21">
        <f>C182*C8</f>
        <v>1779.336</v>
      </c>
      <c r="E182" s="9"/>
      <c r="F182" s="22">
        <v>1.28</v>
      </c>
      <c r="G182" s="26">
        <f>F182*C8</f>
        <v>49.92</v>
      </c>
    </row>
    <row r="183" spans="1:11" ht="12" customHeight="1" x14ac:dyDescent="0.2">
      <c r="A183" s="17"/>
      <c r="B183" s="15" t="s">
        <v>80</v>
      </c>
      <c r="C183" s="23"/>
      <c r="D183" s="24">
        <f>SUM(D178:D182)</f>
        <v>8805.4319999999989</v>
      </c>
      <c r="E183" s="9"/>
      <c r="F183" s="25"/>
      <c r="G183" s="27">
        <f>SUM(G178:G182)</f>
        <v>247.04000000000002</v>
      </c>
    </row>
    <row r="184" spans="1:11" ht="16.5" customHeight="1" x14ac:dyDescent="0.2">
      <c r="A184" s="18" t="s">
        <v>81</v>
      </c>
      <c r="B184" s="124" t="s">
        <v>210</v>
      </c>
      <c r="C184" s="124"/>
      <c r="D184" s="124"/>
      <c r="E184" s="124"/>
      <c r="F184" s="124"/>
      <c r="G184" s="124"/>
    </row>
    <row r="185" spans="1:11" ht="12" customHeight="1" x14ac:dyDescent="0.2">
      <c r="A185" s="18" t="s">
        <v>83</v>
      </c>
      <c r="B185" s="122"/>
      <c r="C185" s="123"/>
      <c r="D185" s="123"/>
      <c r="E185" s="123"/>
      <c r="F185" s="123"/>
      <c r="G185" s="123"/>
    </row>
    <row r="186" spans="1:11" ht="29.45" customHeight="1" x14ac:dyDescent="0.2">
      <c r="A186" s="30" t="s">
        <v>84</v>
      </c>
      <c r="B186" s="124" t="s">
        <v>212</v>
      </c>
      <c r="C186" s="124"/>
      <c r="D186" s="124"/>
      <c r="E186" s="124"/>
      <c r="F186" s="124"/>
      <c r="G186" s="124"/>
    </row>
    <row r="187" spans="1:11" ht="25.5" x14ac:dyDescent="0.2">
      <c r="A187" s="30" t="s">
        <v>86</v>
      </c>
      <c r="B187" s="125" t="s">
        <v>208</v>
      </c>
      <c r="C187" s="126"/>
      <c r="D187" s="126"/>
      <c r="E187" s="126"/>
      <c r="F187" s="126"/>
      <c r="G187" s="126"/>
    </row>
    <row r="188" spans="1:11" ht="12" customHeight="1" x14ac:dyDescent="0.2">
      <c r="A188" s="19" t="s">
        <v>88</v>
      </c>
      <c r="B188" s="141"/>
      <c r="C188" s="141"/>
      <c r="D188" s="141"/>
      <c r="E188" s="141"/>
      <c r="F188" s="141"/>
      <c r="G188" s="141"/>
    </row>
    <row r="189" spans="1:11" ht="12" customHeight="1" x14ac:dyDescent="0.2">
      <c r="A189" s="12"/>
    </row>
    <row r="190" spans="1:11" ht="12" customHeight="1" x14ac:dyDescent="0.25">
      <c r="A190" s="16" t="s">
        <v>70</v>
      </c>
      <c r="B190" s="6">
        <v>3575</v>
      </c>
      <c r="C190" s="7"/>
      <c r="D190" s="7"/>
      <c r="E190" s="7"/>
      <c r="F190" s="29"/>
      <c r="G190" s="29"/>
    </row>
    <row r="191" spans="1:11" ht="12" customHeight="1" x14ac:dyDescent="0.2">
      <c r="A191" s="17" t="s">
        <v>71</v>
      </c>
      <c r="B191" s="2" t="s">
        <v>136</v>
      </c>
      <c r="C191" s="127" t="s">
        <v>73</v>
      </c>
      <c r="D191" s="128"/>
      <c r="F191" s="127" t="s">
        <v>74</v>
      </c>
      <c r="G191" s="128"/>
    </row>
    <row r="192" spans="1:11" ht="12" customHeight="1" x14ac:dyDescent="0.2">
      <c r="A192" s="17"/>
      <c r="C192" s="8" t="s">
        <v>75</v>
      </c>
      <c r="D192" s="8" t="s">
        <v>76</v>
      </c>
      <c r="F192" s="8" t="s">
        <v>77</v>
      </c>
      <c r="G192" s="8" t="s">
        <v>78</v>
      </c>
    </row>
    <row r="193" spans="1:9" ht="12" customHeight="1" x14ac:dyDescent="0.2">
      <c r="A193" s="17"/>
      <c r="B193" s="14" t="s">
        <v>30</v>
      </c>
      <c r="C193" s="20">
        <v>79.992999999999995</v>
      </c>
      <c r="D193" s="21">
        <f>C193*C$4</f>
        <v>2959.741</v>
      </c>
      <c r="E193" s="9"/>
      <c r="F193" s="22">
        <v>1.83</v>
      </c>
      <c r="G193" s="26">
        <f>F193*C$4</f>
        <v>67.710000000000008</v>
      </c>
    </row>
    <row r="194" spans="1:9" ht="12" customHeight="1" x14ac:dyDescent="0.2">
      <c r="A194" s="17"/>
      <c r="B194" s="14" t="s">
        <v>31</v>
      </c>
      <c r="C194" s="20">
        <v>79.992999999999995</v>
      </c>
      <c r="D194" s="21">
        <f>C194*C$5</f>
        <v>3119.7269999999999</v>
      </c>
      <c r="E194" s="9"/>
      <c r="F194" s="22">
        <v>1.83</v>
      </c>
      <c r="G194" s="26">
        <f>F194*C$5</f>
        <v>71.37</v>
      </c>
    </row>
    <row r="195" spans="1:9" ht="12" customHeight="1" x14ac:dyDescent="0.2">
      <c r="A195" s="17"/>
      <c r="B195" s="14" t="s">
        <v>32</v>
      </c>
      <c r="C195" s="20">
        <v>79.992999999999995</v>
      </c>
      <c r="D195" s="21">
        <f>C195*C$6</f>
        <v>3199.72</v>
      </c>
      <c r="E195" s="9"/>
      <c r="F195" s="22">
        <v>1.83</v>
      </c>
      <c r="G195" s="26">
        <f>F195*C$6</f>
        <v>73.2</v>
      </c>
    </row>
    <row r="196" spans="1:9" ht="12" customHeight="1" x14ac:dyDescent="0.2">
      <c r="A196" s="17"/>
      <c r="B196" s="14" t="s">
        <v>33</v>
      </c>
      <c r="C196" s="20">
        <v>79.992999999999995</v>
      </c>
      <c r="D196" s="21">
        <f>C196*C$7</f>
        <v>3039.7339999999999</v>
      </c>
      <c r="E196" s="9"/>
      <c r="F196" s="22">
        <v>1.83</v>
      </c>
      <c r="G196" s="26">
        <f>F196*C$7</f>
        <v>69.540000000000006</v>
      </c>
    </row>
    <row r="197" spans="1:9" ht="12" customHeight="1" x14ac:dyDescent="0.2">
      <c r="A197" s="17"/>
      <c r="B197" s="14" t="s">
        <v>34</v>
      </c>
      <c r="C197" s="20">
        <v>79.992999999999995</v>
      </c>
      <c r="D197" s="21">
        <f>C197*C$8</f>
        <v>3119.7269999999999</v>
      </c>
      <c r="E197" s="9"/>
      <c r="F197" s="22">
        <v>1.83</v>
      </c>
      <c r="G197" s="26">
        <f>F197*C$8</f>
        <v>71.37</v>
      </c>
    </row>
    <row r="198" spans="1:9" ht="12" customHeight="1" x14ac:dyDescent="0.2">
      <c r="A198" s="17"/>
      <c r="B198" s="15" t="s">
        <v>80</v>
      </c>
      <c r="C198" s="23"/>
      <c r="D198" s="24">
        <f>SUM(D193:D197)</f>
        <v>15438.649000000001</v>
      </c>
      <c r="E198" s="9"/>
      <c r="F198" s="25"/>
      <c r="G198" s="27">
        <f>SUM(G193:G197)</f>
        <v>353.19000000000005</v>
      </c>
      <c r="I198" s="10"/>
    </row>
    <row r="199" spans="1:9" ht="12.75" x14ac:dyDescent="0.2">
      <c r="A199" s="18" t="s">
        <v>81</v>
      </c>
      <c r="B199" s="124" t="s">
        <v>207</v>
      </c>
      <c r="C199" s="124"/>
      <c r="D199" s="124"/>
      <c r="E199" s="124"/>
      <c r="F199" s="124"/>
      <c r="G199" s="124"/>
    </row>
    <row r="200" spans="1:9" ht="12" customHeight="1" x14ac:dyDescent="0.2">
      <c r="A200" s="18" t="s">
        <v>83</v>
      </c>
      <c r="B200" s="122"/>
      <c r="C200" s="123"/>
      <c r="D200" s="123"/>
      <c r="E200" s="123"/>
      <c r="F200" s="123"/>
      <c r="G200" s="123"/>
    </row>
    <row r="201" spans="1:9" ht="28.35" customHeight="1" x14ac:dyDescent="0.2">
      <c r="A201" s="30" t="s">
        <v>84</v>
      </c>
      <c r="B201" s="124" t="s">
        <v>212</v>
      </c>
      <c r="C201" s="124"/>
      <c r="D201" s="124"/>
      <c r="E201" s="124"/>
      <c r="F201" s="124"/>
      <c r="G201" s="124"/>
    </row>
    <row r="202" spans="1:9" ht="24.75" customHeight="1" x14ac:dyDescent="0.2">
      <c r="A202" s="30" t="s">
        <v>86</v>
      </c>
      <c r="B202" s="125" t="s">
        <v>208</v>
      </c>
      <c r="C202" s="126"/>
      <c r="D202" s="126"/>
      <c r="E202" s="126"/>
      <c r="F202" s="126"/>
      <c r="G202" s="126"/>
    </row>
    <row r="203" spans="1:9" ht="12" customHeight="1" x14ac:dyDescent="0.2">
      <c r="A203" s="19" t="s">
        <v>88</v>
      </c>
      <c r="B203" s="122"/>
      <c r="C203" s="123"/>
      <c r="D203" s="123"/>
      <c r="E203" s="123"/>
      <c r="F203" s="123"/>
      <c r="G203" s="123"/>
    </row>
    <row r="204" spans="1:9" ht="12" customHeight="1" x14ac:dyDescent="0.2">
      <c r="A204" s="12"/>
    </row>
    <row r="205" spans="1:9" ht="12" customHeight="1" x14ac:dyDescent="0.25">
      <c r="A205" s="16" t="s">
        <v>70</v>
      </c>
      <c r="B205" s="6">
        <v>3773</v>
      </c>
      <c r="C205" s="7"/>
      <c r="D205" s="7"/>
      <c r="E205" s="7"/>
      <c r="F205" s="29"/>
      <c r="G205" s="29"/>
    </row>
    <row r="206" spans="1:9" ht="12" customHeight="1" x14ac:dyDescent="0.2">
      <c r="A206" s="17" t="s">
        <v>71</v>
      </c>
      <c r="B206" s="2" t="s">
        <v>137</v>
      </c>
      <c r="C206" s="127" t="s">
        <v>73</v>
      </c>
      <c r="D206" s="128"/>
      <c r="F206" s="127" t="s">
        <v>74</v>
      </c>
      <c r="G206" s="128"/>
    </row>
    <row r="207" spans="1:9" ht="12" customHeight="1" x14ac:dyDescent="0.2">
      <c r="A207" s="17"/>
      <c r="C207" s="8" t="s">
        <v>75</v>
      </c>
      <c r="D207" s="8" t="s">
        <v>76</v>
      </c>
      <c r="F207" s="8" t="s">
        <v>77</v>
      </c>
      <c r="G207" s="8" t="s">
        <v>78</v>
      </c>
    </row>
    <row r="208" spans="1:9" ht="12" customHeight="1" x14ac:dyDescent="0.2">
      <c r="A208" s="17"/>
      <c r="B208" s="14" t="s">
        <v>30</v>
      </c>
      <c r="C208" s="20">
        <v>100.64400000000001</v>
      </c>
      <c r="D208" s="21">
        <f>C208*C$4</f>
        <v>3723.8280000000004</v>
      </c>
      <c r="E208" s="9"/>
      <c r="F208" s="22">
        <v>2.0699999999999998</v>
      </c>
      <c r="G208" s="26">
        <f>F208*C$4</f>
        <v>76.589999999999989</v>
      </c>
    </row>
    <row r="209" spans="1:10" ht="12" customHeight="1" x14ac:dyDescent="0.2">
      <c r="A209" s="17"/>
      <c r="B209" s="14" t="s">
        <v>31</v>
      </c>
      <c r="C209" s="20">
        <v>100.64400000000001</v>
      </c>
      <c r="D209" s="21">
        <f>C209*C$5</f>
        <v>3925.116</v>
      </c>
      <c r="E209" s="9"/>
      <c r="F209" s="22">
        <v>2.0699999999999998</v>
      </c>
      <c r="G209" s="26">
        <f>F209*C$5</f>
        <v>80.72999999999999</v>
      </c>
    </row>
    <row r="210" spans="1:10" ht="12" customHeight="1" x14ac:dyDescent="0.2">
      <c r="A210" s="17"/>
      <c r="B210" s="14" t="s">
        <v>32</v>
      </c>
      <c r="C210" s="20">
        <v>100.64400000000001</v>
      </c>
      <c r="D210" s="21">
        <f>C210*C$6</f>
        <v>4025.76</v>
      </c>
      <c r="E210" s="9"/>
      <c r="F210" s="22">
        <v>2.0699999999999998</v>
      </c>
      <c r="G210" s="26">
        <f>F210*C$6</f>
        <v>82.8</v>
      </c>
    </row>
    <row r="211" spans="1:10" ht="12" customHeight="1" x14ac:dyDescent="0.2">
      <c r="A211" s="17"/>
      <c r="B211" s="14" t="s">
        <v>33</v>
      </c>
      <c r="C211" s="20">
        <v>100.64400000000001</v>
      </c>
      <c r="D211" s="21">
        <f>C211*C$7</f>
        <v>3824.4720000000002</v>
      </c>
      <c r="E211" s="9"/>
      <c r="F211" s="22">
        <v>2.0699999999999998</v>
      </c>
      <c r="G211" s="26">
        <f>F211*C$7</f>
        <v>78.66</v>
      </c>
    </row>
    <row r="212" spans="1:10" ht="12" customHeight="1" x14ac:dyDescent="0.2">
      <c r="A212" s="17"/>
      <c r="B212" s="14" t="s">
        <v>34</v>
      </c>
      <c r="C212" s="20">
        <v>100.64400000000001</v>
      </c>
      <c r="D212" s="21">
        <f>C212*C$8</f>
        <v>3925.116</v>
      </c>
      <c r="E212" s="9"/>
      <c r="F212" s="22">
        <v>2.0699999999999998</v>
      </c>
      <c r="G212" s="26">
        <f>F212*C$8</f>
        <v>80.72999999999999</v>
      </c>
    </row>
    <row r="213" spans="1:10" ht="12" customHeight="1" x14ac:dyDescent="0.2">
      <c r="A213" s="17"/>
      <c r="B213" s="15" t="s">
        <v>80</v>
      </c>
      <c r="C213" s="23"/>
      <c r="D213" s="24">
        <f>SUM(D208:D212)</f>
        <v>19424.292000000001</v>
      </c>
      <c r="E213" s="9"/>
      <c r="F213" s="25"/>
      <c r="G213" s="27">
        <f>SUM(G208:G212)</f>
        <v>399.51</v>
      </c>
      <c r="I213" s="10"/>
    </row>
    <row r="214" spans="1:10" ht="16.5" customHeight="1" x14ac:dyDescent="0.2">
      <c r="A214" s="18" t="s">
        <v>81</v>
      </c>
      <c r="B214" s="124" t="s">
        <v>211</v>
      </c>
      <c r="C214" s="124"/>
      <c r="D214" s="124"/>
      <c r="E214" s="124"/>
      <c r="F214" s="124"/>
      <c r="G214" s="124"/>
      <c r="I214" s="2" t="s">
        <v>71</v>
      </c>
    </row>
    <row r="215" spans="1:10" ht="12" customHeight="1" x14ac:dyDescent="0.2">
      <c r="A215" s="18" t="s">
        <v>83</v>
      </c>
      <c r="B215" s="122"/>
      <c r="C215" s="123"/>
      <c r="D215" s="123"/>
      <c r="E215" s="123"/>
      <c r="F215" s="123"/>
      <c r="G215" s="123"/>
    </row>
    <row r="216" spans="1:10" ht="26.45" customHeight="1" x14ac:dyDescent="0.2">
      <c r="A216" s="30" t="s">
        <v>84</v>
      </c>
      <c r="B216" s="124" t="s">
        <v>212</v>
      </c>
      <c r="C216" s="124"/>
      <c r="D216" s="124"/>
      <c r="E216" s="124"/>
      <c r="F216" s="124"/>
      <c r="G216" s="124"/>
    </row>
    <row r="217" spans="1:10" ht="28.5" customHeight="1" x14ac:dyDescent="0.2">
      <c r="A217" s="30" t="s">
        <v>86</v>
      </c>
      <c r="B217" s="125" t="s">
        <v>208</v>
      </c>
      <c r="C217" s="126"/>
      <c r="D217" s="126"/>
      <c r="E217" s="126"/>
      <c r="F217" s="126"/>
      <c r="G217" s="126"/>
    </row>
    <row r="218" spans="1:10" ht="15.6" customHeight="1" x14ac:dyDescent="0.2">
      <c r="A218" s="19" t="s">
        <v>88</v>
      </c>
      <c r="B218" s="122" t="s">
        <v>138</v>
      </c>
      <c r="C218" s="123"/>
      <c r="D218" s="123"/>
      <c r="E218" s="123"/>
      <c r="F218" s="123"/>
      <c r="G218" s="123"/>
    </row>
    <row r="219" spans="1:10" ht="12" customHeight="1" x14ac:dyDescent="0.2">
      <c r="A219" s="12"/>
    </row>
    <row r="220" spans="1:10" ht="12" customHeight="1" x14ac:dyDescent="0.25">
      <c r="A220" s="16" t="s">
        <v>70</v>
      </c>
      <c r="B220" s="6">
        <v>3833</v>
      </c>
      <c r="C220" s="7"/>
      <c r="D220" s="7"/>
      <c r="E220" s="7"/>
      <c r="F220" s="29"/>
      <c r="G220" s="29"/>
    </row>
    <row r="221" spans="1:10" ht="12" customHeight="1" x14ac:dyDescent="0.2">
      <c r="A221" s="17" t="s">
        <v>71</v>
      </c>
      <c r="B221" s="2" t="s">
        <v>139</v>
      </c>
      <c r="C221" s="127" t="s">
        <v>73</v>
      </c>
      <c r="D221" s="128"/>
      <c r="F221" s="127" t="s">
        <v>74</v>
      </c>
      <c r="G221" s="128"/>
    </row>
    <row r="222" spans="1:10" ht="12" customHeight="1" x14ac:dyDescent="0.2">
      <c r="A222" s="17"/>
      <c r="C222" s="8" t="s">
        <v>75</v>
      </c>
      <c r="D222" s="8" t="s">
        <v>76</v>
      </c>
      <c r="F222" s="8" t="s">
        <v>77</v>
      </c>
      <c r="G222" s="8" t="s">
        <v>78</v>
      </c>
    </row>
    <row r="223" spans="1:10" ht="12" customHeight="1" x14ac:dyDescent="0.2">
      <c r="A223" s="17"/>
      <c r="B223" s="14" t="s">
        <v>30</v>
      </c>
      <c r="C223" s="20">
        <v>146.63900000000001</v>
      </c>
      <c r="D223" s="21">
        <f>C223*C$4</f>
        <v>5425.643</v>
      </c>
      <c r="E223" s="9"/>
      <c r="F223" s="67">
        <v>3.7</v>
      </c>
      <c r="G223" s="26">
        <f>F223*C$4</f>
        <v>136.9</v>
      </c>
      <c r="I223" s="43"/>
      <c r="J223" s="10"/>
    </row>
    <row r="224" spans="1:10" ht="12" customHeight="1" x14ac:dyDescent="0.2">
      <c r="A224" s="17"/>
      <c r="B224" s="14" t="s">
        <v>31</v>
      </c>
      <c r="C224" s="20">
        <v>133.44399999999999</v>
      </c>
      <c r="D224" s="21">
        <f>C224*C$5</f>
        <v>5204.3159999999998</v>
      </c>
      <c r="E224" s="9"/>
      <c r="F224" s="67">
        <v>3.33</v>
      </c>
      <c r="G224" s="26">
        <f>F224*C$5</f>
        <v>129.87</v>
      </c>
    </row>
    <row r="225" spans="1:11" ht="12" customHeight="1" x14ac:dyDescent="0.2">
      <c r="A225" s="17"/>
      <c r="B225" s="14" t="s">
        <v>32</v>
      </c>
      <c r="C225" s="20">
        <v>134.88999999999999</v>
      </c>
      <c r="D225" s="21">
        <f>C225*C$6</f>
        <v>5395.5999999999995</v>
      </c>
      <c r="E225" s="9"/>
      <c r="F225" s="67">
        <v>3.42</v>
      </c>
      <c r="G225" s="26">
        <f>F225*C$6</f>
        <v>136.80000000000001</v>
      </c>
    </row>
    <row r="226" spans="1:11" ht="12" customHeight="1" x14ac:dyDescent="0.2">
      <c r="A226" s="17"/>
      <c r="B226" s="14" t="s">
        <v>33</v>
      </c>
      <c r="C226" s="20">
        <v>138.583</v>
      </c>
      <c r="D226" s="21">
        <f>C226*C$7</f>
        <v>5266.1539999999995</v>
      </c>
      <c r="E226" s="9"/>
      <c r="F226" s="67">
        <v>3.53</v>
      </c>
      <c r="G226" s="26">
        <f>F226*C$7</f>
        <v>134.13999999999999</v>
      </c>
    </row>
    <row r="227" spans="1:11" ht="12" customHeight="1" x14ac:dyDescent="0.2">
      <c r="A227" s="17"/>
      <c r="B227" s="14" t="s">
        <v>34</v>
      </c>
      <c r="C227" s="20">
        <v>134.88999999999999</v>
      </c>
      <c r="D227" s="21">
        <f>C227*C$8</f>
        <v>5260.7099999999991</v>
      </c>
      <c r="E227" s="9"/>
      <c r="F227" s="67">
        <v>3.42</v>
      </c>
      <c r="G227" s="26">
        <f>F227*C$8</f>
        <v>133.38</v>
      </c>
    </row>
    <row r="228" spans="1:11" ht="12" customHeight="1" x14ac:dyDescent="0.2">
      <c r="A228" s="17"/>
      <c r="B228" s="15" t="s">
        <v>80</v>
      </c>
      <c r="C228" s="23"/>
      <c r="D228" s="24">
        <f>SUM(D223:D227)</f>
        <v>26552.422999999995</v>
      </c>
      <c r="E228" s="9"/>
      <c r="F228" s="25"/>
      <c r="G228" s="27">
        <f>SUM(G223:G227)</f>
        <v>671.09</v>
      </c>
      <c r="I228" s="10"/>
    </row>
    <row r="229" spans="1:11" ht="17.25" customHeight="1" x14ac:dyDescent="0.2">
      <c r="A229" s="18" t="s">
        <v>81</v>
      </c>
      <c r="B229" s="124" t="s">
        <v>207</v>
      </c>
      <c r="C229" s="124"/>
      <c r="D229" s="124"/>
      <c r="E229" s="124"/>
      <c r="F229" s="124"/>
      <c r="G229" s="124"/>
    </row>
    <row r="230" spans="1:11" ht="12" customHeight="1" x14ac:dyDescent="0.2">
      <c r="A230" s="18" t="s">
        <v>83</v>
      </c>
      <c r="B230" s="122"/>
      <c r="C230" s="123"/>
      <c r="D230" s="123"/>
      <c r="E230" s="123"/>
      <c r="F230" s="123"/>
      <c r="G230" s="123"/>
    </row>
    <row r="231" spans="1:11" ht="25.5" x14ac:dyDescent="0.2">
      <c r="A231" s="30" t="s">
        <v>84</v>
      </c>
      <c r="B231" s="124" t="s">
        <v>212</v>
      </c>
      <c r="C231" s="124"/>
      <c r="D231" s="124"/>
      <c r="E231" s="124"/>
      <c r="F231" s="124"/>
      <c r="G231" s="124"/>
    </row>
    <row r="232" spans="1:11" ht="29.25" customHeight="1" x14ac:dyDescent="0.2">
      <c r="A232" s="30" t="s">
        <v>86</v>
      </c>
      <c r="B232" s="125" t="s">
        <v>208</v>
      </c>
      <c r="C232" s="126"/>
      <c r="D232" s="126"/>
      <c r="E232" s="126"/>
      <c r="F232" s="126"/>
      <c r="G232" s="126"/>
    </row>
    <row r="233" spans="1:11" ht="12" customHeight="1" x14ac:dyDescent="0.2">
      <c r="A233" s="19" t="s">
        <v>88</v>
      </c>
      <c r="B233" s="122"/>
      <c r="C233" s="123"/>
      <c r="D233" s="123"/>
      <c r="E233" s="123"/>
      <c r="F233" s="123"/>
      <c r="G233" s="123"/>
    </row>
    <row r="234" spans="1:11" ht="12" customHeight="1" x14ac:dyDescent="0.2">
      <c r="A234" s="12"/>
    </row>
    <row r="235" spans="1:11" ht="12" customHeight="1" x14ac:dyDescent="0.25">
      <c r="A235" s="16" t="s">
        <v>70</v>
      </c>
      <c r="B235" s="6">
        <v>3834</v>
      </c>
      <c r="C235" s="7"/>
      <c r="D235" s="7"/>
      <c r="E235" s="7"/>
      <c r="F235" s="29"/>
      <c r="G235" s="29"/>
    </row>
    <row r="236" spans="1:11" ht="12" customHeight="1" x14ac:dyDescent="0.2">
      <c r="A236" s="17" t="s">
        <v>71</v>
      </c>
      <c r="B236" s="2" t="s">
        <v>140</v>
      </c>
      <c r="C236" s="127" t="s">
        <v>73</v>
      </c>
      <c r="D236" s="128"/>
      <c r="F236" s="127" t="s">
        <v>74</v>
      </c>
      <c r="G236" s="128"/>
    </row>
    <row r="237" spans="1:11" ht="12" customHeight="1" x14ac:dyDescent="0.2">
      <c r="A237" s="17"/>
      <c r="C237" s="8" t="s">
        <v>75</v>
      </c>
      <c r="D237" s="8" t="s">
        <v>76</v>
      </c>
      <c r="F237" s="8" t="s">
        <v>77</v>
      </c>
      <c r="G237" s="8" t="s">
        <v>78</v>
      </c>
    </row>
    <row r="238" spans="1:11" ht="12" customHeight="1" x14ac:dyDescent="0.2">
      <c r="A238" s="17"/>
      <c r="B238" s="14" t="s">
        <v>30</v>
      </c>
      <c r="C238" s="20">
        <v>41.613</v>
      </c>
      <c r="D238" s="21">
        <f>C238*C$4</f>
        <v>1539.681</v>
      </c>
      <c r="E238" s="9"/>
      <c r="F238" s="22">
        <v>1.1499999999999999</v>
      </c>
      <c r="G238" s="26">
        <f>F238*C$4</f>
        <v>42.55</v>
      </c>
      <c r="J238" s="43"/>
      <c r="K238" s="35"/>
    </row>
    <row r="239" spans="1:11" ht="12" customHeight="1" x14ac:dyDescent="0.2">
      <c r="A239" s="17"/>
      <c r="B239" s="14" t="s">
        <v>31</v>
      </c>
      <c r="C239" s="20">
        <v>41.613</v>
      </c>
      <c r="D239" s="21">
        <f>C239*C$5</f>
        <v>1622.9069999999999</v>
      </c>
      <c r="E239" s="9"/>
      <c r="F239" s="22">
        <v>1.1499999999999999</v>
      </c>
      <c r="G239" s="26">
        <f>F239*C$5</f>
        <v>44.849999999999994</v>
      </c>
    </row>
    <row r="240" spans="1:11" ht="12" customHeight="1" x14ac:dyDescent="0.2">
      <c r="A240" s="17"/>
      <c r="B240" s="14" t="s">
        <v>32</v>
      </c>
      <c r="C240" s="20">
        <v>41.613</v>
      </c>
      <c r="D240" s="21">
        <f>C240*C$6</f>
        <v>1664.52</v>
      </c>
      <c r="E240" s="9"/>
      <c r="F240" s="22">
        <v>1.1499999999999999</v>
      </c>
      <c r="G240" s="26">
        <f>F240*C$6</f>
        <v>46</v>
      </c>
    </row>
    <row r="241" spans="1:9" ht="12" customHeight="1" x14ac:dyDescent="0.2">
      <c r="A241" s="17"/>
      <c r="B241" s="14" t="s">
        <v>33</v>
      </c>
      <c r="C241" s="20">
        <v>41.613</v>
      </c>
      <c r="D241" s="21">
        <f>C241*C$7</f>
        <v>1581.2939999999999</v>
      </c>
      <c r="E241" s="9"/>
      <c r="F241" s="22">
        <v>1.1499999999999999</v>
      </c>
      <c r="G241" s="26">
        <f>F241*C$7</f>
        <v>43.699999999999996</v>
      </c>
    </row>
    <row r="242" spans="1:9" ht="12" customHeight="1" x14ac:dyDescent="0.2">
      <c r="A242" s="17"/>
      <c r="B242" s="14" t="s">
        <v>34</v>
      </c>
      <c r="C242" s="20">
        <v>41.613</v>
      </c>
      <c r="D242" s="21">
        <f>C242*C$8</f>
        <v>1622.9069999999999</v>
      </c>
      <c r="E242" s="9"/>
      <c r="F242" s="22">
        <v>1.1499999999999999</v>
      </c>
      <c r="G242" s="26">
        <f>F242*C$8</f>
        <v>44.849999999999994</v>
      </c>
    </row>
    <row r="243" spans="1:9" ht="12" customHeight="1" x14ac:dyDescent="0.2">
      <c r="A243" s="17"/>
      <c r="B243" s="15" t="s">
        <v>80</v>
      </c>
      <c r="C243" s="23"/>
      <c r="D243" s="24">
        <f>SUM(D238:D242)</f>
        <v>8031.3090000000002</v>
      </c>
      <c r="E243" s="9"/>
      <c r="F243" s="25"/>
      <c r="G243" s="27">
        <f>SUM(G238:G242)</f>
        <v>221.94999999999996</v>
      </c>
      <c r="I243" s="10"/>
    </row>
    <row r="244" spans="1:9" ht="13.9" customHeight="1" x14ac:dyDescent="0.2">
      <c r="A244" s="18" t="s">
        <v>81</v>
      </c>
      <c r="B244" s="124" t="s">
        <v>207</v>
      </c>
      <c r="C244" s="124"/>
      <c r="D244" s="124"/>
      <c r="E244" s="124"/>
      <c r="F244" s="124"/>
      <c r="G244" s="124"/>
    </row>
    <row r="245" spans="1:9" ht="12" customHeight="1" x14ac:dyDescent="0.2">
      <c r="A245" s="18" t="s">
        <v>83</v>
      </c>
      <c r="B245" s="122"/>
      <c r="C245" s="123"/>
      <c r="D245" s="123"/>
      <c r="E245" s="123"/>
      <c r="F245" s="123"/>
      <c r="G245" s="123"/>
    </row>
    <row r="246" spans="1:9" ht="27.6" customHeight="1" x14ac:dyDescent="0.2">
      <c r="A246" s="30" t="s">
        <v>84</v>
      </c>
      <c r="B246" s="124" t="s">
        <v>212</v>
      </c>
      <c r="C246" s="124"/>
      <c r="D246" s="124"/>
      <c r="E246" s="124"/>
      <c r="F246" s="124"/>
      <c r="G246" s="124"/>
    </row>
    <row r="247" spans="1:9" ht="33" customHeight="1" x14ac:dyDescent="0.2">
      <c r="A247" s="30" t="s">
        <v>86</v>
      </c>
      <c r="B247" s="125" t="s">
        <v>208</v>
      </c>
      <c r="C247" s="126"/>
      <c r="D247" s="126"/>
      <c r="E247" s="126"/>
      <c r="F247" s="126"/>
      <c r="G247" s="126"/>
    </row>
    <row r="248" spans="1:9" ht="12" customHeight="1" x14ac:dyDescent="0.2">
      <c r="A248" s="19" t="s">
        <v>88</v>
      </c>
      <c r="B248" s="122"/>
      <c r="C248" s="123"/>
      <c r="D248" s="123"/>
      <c r="E248" s="123"/>
      <c r="F248" s="123"/>
      <c r="G248" s="123"/>
    </row>
    <row r="249" spans="1:9" ht="12" customHeight="1" x14ac:dyDescent="0.2">
      <c r="A249" s="12"/>
    </row>
    <row r="250" spans="1:9" ht="12" customHeight="1" x14ac:dyDescent="0.25">
      <c r="A250" s="16" t="s">
        <v>70</v>
      </c>
      <c r="B250" s="6">
        <v>3837</v>
      </c>
      <c r="C250" s="7"/>
      <c r="D250" s="7"/>
      <c r="E250" s="7"/>
      <c r="F250" s="29"/>
      <c r="G250" s="29"/>
    </row>
    <row r="251" spans="1:9" ht="12" customHeight="1" x14ac:dyDescent="0.2">
      <c r="A251" s="17" t="s">
        <v>71</v>
      </c>
      <c r="B251" s="2" t="s">
        <v>141</v>
      </c>
      <c r="C251" s="41" t="s">
        <v>73</v>
      </c>
      <c r="D251" s="42"/>
      <c r="F251" s="41" t="s">
        <v>74</v>
      </c>
      <c r="G251" s="42"/>
    </row>
    <row r="252" spans="1:9" ht="12" customHeight="1" x14ac:dyDescent="0.2">
      <c r="A252" s="17"/>
      <c r="C252" s="8" t="s">
        <v>75</v>
      </c>
      <c r="D252" s="8" t="s">
        <v>76</v>
      </c>
      <c r="F252" s="8" t="s">
        <v>77</v>
      </c>
      <c r="G252" s="8" t="s">
        <v>78</v>
      </c>
    </row>
    <row r="253" spans="1:9" ht="12" customHeight="1" x14ac:dyDescent="0.2">
      <c r="A253" s="17"/>
      <c r="B253" s="14" t="s">
        <v>30</v>
      </c>
      <c r="C253" s="20">
        <v>26.742000000000001</v>
      </c>
      <c r="D253" s="21">
        <f>C253*C$4</f>
        <v>989.45400000000006</v>
      </c>
      <c r="E253" s="9"/>
      <c r="F253" s="22">
        <v>0.8</v>
      </c>
      <c r="G253" s="26">
        <f>F253*C$4</f>
        <v>29.6</v>
      </c>
    </row>
    <row r="254" spans="1:9" ht="12" customHeight="1" x14ac:dyDescent="0.2">
      <c r="A254" s="17"/>
      <c r="B254" s="14" t="s">
        <v>31</v>
      </c>
      <c r="C254" s="20">
        <v>39.387</v>
      </c>
      <c r="D254" s="21">
        <f>C254*C$5</f>
        <v>1536.0930000000001</v>
      </c>
      <c r="E254" s="9"/>
      <c r="F254" s="22">
        <v>1.1299999999999999</v>
      </c>
      <c r="G254" s="26">
        <f>F254*C$5</f>
        <v>44.069999999999993</v>
      </c>
    </row>
    <row r="255" spans="1:9" ht="12" customHeight="1" x14ac:dyDescent="0.2">
      <c r="A255" s="17"/>
      <c r="B255" s="14" t="s">
        <v>32</v>
      </c>
      <c r="C255" s="20">
        <v>26.742000000000001</v>
      </c>
      <c r="D255" s="21">
        <f>C255*C$6</f>
        <v>1069.68</v>
      </c>
      <c r="E255" s="9"/>
      <c r="F255" s="22">
        <v>0.8</v>
      </c>
      <c r="G255" s="26">
        <f>F255*C$6</f>
        <v>32</v>
      </c>
    </row>
    <row r="256" spans="1:9" ht="12" customHeight="1" x14ac:dyDescent="0.2">
      <c r="A256" s="17"/>
      <c r="B256" s="14" t="s">
        <v>33</v>
      </c>
      <c r="C256" s="20">
        <v>26.742000000000001</v>
      </c>
      <c r="D256" s="21">
        <f>C256*C$7</f>
        <v>1016.196</v>
      </c>
      <c r="E256" s="9"/>
      <c r="F256" s="22">
        <v>0.8</v>
      </c>
      <c r="G256" s="26">
        <f>F256*C$7</f>
        <v>30.400000000000002</v>
      </c>
    </row>
    <row r="257" spans="1:7" ht="12" customHeight="1" x14ac:dyDescent="0.2">
      <c r="A257" s="17"/>
      <c r="B257" s="14" t="s">
        <v>34</v>
      </c>
      <c r="C257" s="20">
        <v>37.723999999999997</v>
      </c>
      <c r="D257" s="21">
        <f>C257*C$8</f>
        <v>1471.2359999999999</v>
      </c>
      <c r="E257" s="9"/>
      <c r="F257" s="22">
        <v>1.07</v>
      </c>
      <c r="G257" s="26">
        <f>F257*C$8</f>
        <v>41.730000000000004</v>
      </c>
    </row>
    <row r="258" spans="1:7" ht="12" customHeight="1" x14ac:dyDescent="0.2">
      <c r="A258" s="17"/>
      <c r="B258" s="15" t="s">
        <v>80</v>
      </c>
      <c r="C258" s="23"/>
      <c r="D258" s="24">
        <f>SUM(D253:D257)</f>
        <v>6082.6589999999997</v>
      </c>
      <c r="E258" s="9"/>
      <c r="F258" s="25"/>
      <c r="G258" s="27">
        <f>SUM(G253:G257)</f>
        <v>177.8</v>
      </c>
    </row>
    <row r="259" spans="1:7" ht="12" customHeight="1" x14ac:dyDescent="0.2">
      <c r="A259" s="18" t="s">
        <v>81</v>
      </c>
      <c r="B259" s="124" t="s">
        <v>207</v>
      </c>
      <c r="C259" s="124"/>
      <c r="D259" s="124"/>
      <c r="E259" s="124"/>
      <c r="F259" s="124"/>
      <c r="G259" s="124"/>
    </row>
    <row r="260" spans="1:7" ht="12" customHeight="1" x14ac:dyDescent="0.2">
      <c r="A260" s="18" t="s">
        <v>83</v>
      </c>
      <c r="B260" s="122"/>
      <c r="C260" s="123"/>
      <c r="D260" s="123"/>
      <c r="E260" s="123"/>
      <c r="F260" s="123"/>
      <c r="G260" s="123"/>
    </row>
    <row r="261" spans="1:7" ht="29.45" customHeight="1" x14ac:dyDescent="0.2">
      <c r="A261" s="30" t="s">
        <v>84</v>
      </c>
      <c r="B261" s="124" t="s">
        <v>212</v>
      </c>
      <c r="C261" s="124"/>
      <c r="D261" s="124"/>
      <c r="E261" s="124"/>
      <c r="F261" s="124"/>
      <c r="G261" s="124"/>
    </row>
    <row r="262" spans="1:7" ht="28.5" customHeight="1" x14ac:dyDescent="0.2">
      <c r="A262" s="30" t="s">
        <v>86</v>
      </c>
      <c r="B262" s="125" t="s">
        <v>208</v>
      </c>
      <c r="C262" s="126"/>
      <c r="D262" s="126"/>
      <c r="E262" s="126"/>
      <c r="F262" s="126"/>
      <c r="G262" s="126"/>
    </row>
    <row r="263" spans="1:7" ht="12" customHeight="1" x14ac:dyDescent="0.2">
      <c r="A263" s="19" t="s">
        <v>88</v>
      </c>
      <c r="B263" s="122"/>
      <c r="C263" s="123"/>
      <c r="D263" s="123"/>
      <c r="E263" s="123"/>
      <c r="F263" s="123"/>
      <c r="G263" s="123"/>
    </row>
    <row r="264" spans="1:7" ht="12" customHeight="1" x14ac:dyDescent="0.2">
      <c r="A264" s="12"/>
    </row>
    <row r="265" spans="1:7" ht="12" customHeight="1" x14ac:dyDescent="0.25">
      <c r="A265" s="16" t="s">
        <v>70</v>
      </c>
      <c r="B265" s="6">
        <v>3838</v>
      </c>
      <c r="C265" s="7"/>
      <c r="D265" s="7"/>
      <c r="E265" s="7"/>
      <c r="F265" s="29"/>
      <c r="G265" s="29"/>
    </row>
    <row r="266" spans="1:7" ht="12" customHeight="1" x14ac:dyDescent="0.2">
      <c r="A266" s="17" t="s">
        <v>71</v>
      </c>
      <c r="B266" s="2" t="s">
        <v>142</v>
      </c>
      <c r="C266" s="41" t="s">
        <v>73</v>
      </c>
      <c r="D266" s="42"/>
      <c r="F266" s="41" t="s">
        <v>74</v>
      </c>
      <c r="G266" s="42"/>
    </row>
    <row r="267" spans="1:7" ht="12" customHeight="1" x14ac:dyDescent="0.2">
      <c r="A267" s="17"/>
      <c r="C267" s="8" t="s">
        <v>75</v>
      </c>
      <c r="D267" s="8" t="s">
        <v>76</v>
      </c>
      <c r="F267" s="8" t="s">
        <v>77</v>
      </c>
      <c r="G267" s="8" t="s">
        <v>78</v>
      </c>
    </row>
    <row r="268" spans="1:7" ht="12" customHeight="1" x14ac:dyDescent="0.2">
      <c r="A268" s="17"/>
      <c r="B268" s="14" t="s">
        <v>30</v>
      </c>
      <c r="C268" s="20">
        <v>52.947000000000003</v>
      </c>
      <c r="D268" s="21">
        <f>C268*C$4</f>
        <v>1959.0390000000002</v>
      </c>
      <c r="E268" s="9"/>
      <c r="F268" s="22">
        <v>1.37</v>
      </c>
      <c r="G268" s="26">
        <f>F268*C$4</f>
        <v>50.690000000000005</v>
      </c>
    </row>
    <row r="269" spans="1:7" ht="12" customHeight="1" x14ac:dyDescent="0.2">
      <c r="A269" s="17"/>
      <c r="B269" s="14" t="s">
        <v>31</v>
      </c>
      <c r="C269" s="20">
        <v>49.728000000000002</v>
      </c>
      <c r="D269" s="21">
        <f>C269*C$5</f>
        <v>1939.3920000000001</v>
      </c>
      <c r="E269" s="9"/>
      <c r="F269" s="22">
        <v>1.32</v>
      </c>
      <c r="G269" s="26">
        <f>F269*C$5</f>
        <v>51.480000000000004</v>
      </c>
    </row>
    <row r="270" spans="1:7" ht="12" customHeight="1" x14ac:dyDescent="0.2">
      <c r="A270" s="17"/>
      <c r="B270" s="14" t="s">
        <v>32</v>
      </c>
      <c r="C270" s="20">
        <v>52.947000000000003</v>
      </c>
      <c r="D270" s="21">
        <f>C270*C$6</f>
        <v>2117.88</v>
      </c>
      <c r="E270" s="9"/>
      <c r="F270" s="22">
        <v>1.37</v>
      </c>
      <c r="G270" s="26">
        <f>F270*C$6</f>
        <v>54.800000000000004</v>
      </c>
    </row>
    <row r="271" spans="1:7" ht="12" customHeight="1" x14ac:dyDescent="0.2">
      <c r="A271" s="17"/>
      <c r="B271" s="14" t="s">
        <v>33</v>
      </c>
      <c r="C271" s="20">
        <v>35.156999999999996</v>
      </c>
      <c r="D271" s="21">
        <f>C271*C$7</f>
        <v>1335.9659999999999</v>
      </c>
      <c r="E271" s="9"/>
      <c r="F271" s="22">
        <v>0.95</v>
      </c>
      <c r="G271" s="26">
        <f>F271*C$7</f>
        <v>36.1</v>
      </c>
    </row>
    <row r="272" spans="1:7" ht="12" customHeight="1" x14ac:dyDescent="0.2">
      <c r="A272" s="17"/>
      <c r="B272" s="14" t="s">
        <v>34</v>
      </c>
      <c r="C272" s="20">
        <v>52.947000000000003</v>
      </c>
      <c r="D272" s="21">
        <f>C272*C$8</f>
        <v>2064.933</v>
      </c>
      <c r="E272" s="9"/>
      <c r="F272" s="22">
        <v>1.37</v>
      </c>
      <c r="G272" s="26">
        <f>F272*C$8</f>
        <v>53.430000000000007</v>
      </c>
    </row>
    <row r="273" spans="1:7" ht="12" customHeight="1" x14ac:dyDescent="0.2">
      <c r="A273" s="17"/>
      <c r="B273" s="15" t="s">
        <v>80</v>
      </c>
      <c r="C273" s="23"/>
      <c r="D273" s="24">
        <f>SUM(D268:D272)</f>
        <v>9417.2099999999991</v>
      </c>
      <c r="E273" s="9"/>
      <c r="F273" s="25"/>
      <c r="G273" s="27">
        <f>SUM(G268:G272)</f>
        <v>246.50000000000003</v>
      </c>
    </row>
    <row r="274" spans="1:7" ht="12" customHeight="1" x14ac:dyDescent="0.2">
      <c r="A274" s="18" t="s">
        <v>81</v>
      </c>
      <c r="B274" s="124" t="s">
        <v>207</v>
      </c>
      <c r="C274" s="124"/>
      <c r="D274" s="124"/>
      <c r="E274" s="124"/>
      <c r="F274" s="124"/>
      <c r="G274" s="124"/>
    </row>
    <row r="275" spans="1:7" ht="12" customHeight="1" x14ac:dyDescent="0.2">
      <c r="A275" s="18" t="s">
        <v>83</v>
      </c>
      <c r="B275" s="122"/>
      <c r="C275" s="123"/>
      <c r="D275" s="123"/>
      <c r="E275" s="123"/>
      <c r="F275" s="123"/>
      <c r="G275" s="123"/>
    </row>
    <row r="276" spans="1:7" ht="29.45" customHeight="1" x14ac:dyDescent="0.2">
      <c r="A276" s="30" t="s">
        <v>84</v>
      </c>
      <c r="B276" s="124" t="s">
        <v>212</v>
      </c>
      <c r="C276" s="124"/>
      <c r="D276" s="124"/>
      <c r="E276" s="124"/>
      <c r="F276" s="124"/>
      <c r="G276" s="124"/>
    </row>
    <row r="277" spans="1:7" ht="28.5" customHeight="1" x14ac:dyDescent="0.2">
      <c r="A277" s="30" t="s">
        <v>86</v>
      </c>
      <c r="B277" s="125" t="s">
        <v>208</v>
      </c>
      <c r="C277" s="126"/>
      <c r="D277" s="126"/>
      <c r="E277" s="126"/>
      <c r="F277" s="126"/>
      <c r="G277" s="126"/>
    </row>
    <row r="278" spans="1:7" ht="12" customHeight="1" x14ac:dyDescent="0.2">
      <c r="A278" s="19" t="s">
        <v>88</v>
      </c>
      <c r="B278" s="122"/>
      <c r="C278" s="123"/>
      <c r="D278" s="123"/>
      <c r="E278" s="123"/>
      <c r="F278" s="123"/>
      <c r="G278" s="123"/>
    </row>
    <row r="279" spans="1:7" ht="12" customHeight="1" x14ac:dyDescent="0.2">
      <c r="A279" s="12"/>
    </row>
    <row r="280" spans="1:7" ht="12" customHeight="1" x14ac:dyDescent="0.25">
      <c r="A280" s="16" t="s">
        <v>70</v>
      </c>
      <c r="B280" s="6">
        <v>3839</v>
      </c>
      <c r="C280" s="7"/>
      <c r="D280" s="7"/>
      <c r="E280" s="7"/>
      <c r="F280" s="29"/>
      <c r="G280" s="29"/>
    </row>
    <row r="281" spans="1:7" ht="12" customHeight="1" x14ac:dyDescent="0.2">
      <c r="A281" s="17" t="s">
        <v>71</v>
      </c>
      <c r="B281" s="2" t="s">
        <v>143</v>
      </c>
      <c r="C281" s="41" t="s">
        <v>73</v>
      </c>
      <c r="D281" s="42"/>
      <c r="F281" s="41" t="s">
        <v>74</v>
      </c>
      <c r="G281" s="42"/>
    </row>
    <row r="282" spans="1:7" ht="12" customHeight="1" x14ac:dyDescent="0.2">
      <c r="A282" s="17"/>
      <c r="C282" s="8" t="s">
        <v>75</v>
      </c>
      <c r="D282" s="8" t="s">
        <v>76</v>
      </c>
      <c r="F282" s="8" t="s">
        <v>77</v>
      </c>
      <c r="G282" s="8" t="s">
        <v>78</v>
      </c>
    </row>
    <row r="283" spans="1:7" ht="12" customHeight="1" x14ac:dyDescent="0.2">
      <c r="A283" s="17"/>
      <c r="B283" s="14" t="s">
        <v>30</v>
      </c>
      <c r="C283" s="20">
        <v>66.637</v>
      </c>
      <c r="D283" s="21">
        <f>C283*C$4</f>
        <v>2465.569</v>
      </c>
      <c r="E283" s="9"/>
      <c r="F283" s="22">
        <v>1.82</v>
      </c>
      <c r="G283" s="26">
        <f>F283*C$4</f>
        <v>67.34</v>
      </c>
    </row>
    <row r="284" spans="1:7" ht="12" customHeight="1" x14ac:dyDescent="0.2">
      <c r="A284" s="17"/>
      <c r="B284" s="14" t="s">
        <v>31</v>
      </c>
      <c r="C284" s="20">
        <v>61.643999999999998</v>
      </c>
      <c r="D284" s="21">
        <f>C284*C$5</f>
        <v>2404.116</v>
      </c>
      <c r="E284" s="9"/>
      <c r="F284" s="22">
        <v>1.68</v>
      </c>
      <c r="G284" s="26">
        <f>F284*C$5</f>
        <v>65.52</v>
      </c>
    </row>
    <row r="285" spans="1:7" ht="12" customHeight="1" x14ac:dyDescent="0.2">
      <c r="A285" s="17"/>
      <c r="B285" s="14" t="s">
        <v>32</v>
      </c>
      <c r="C285" s="20">
        <v>61.643999999999998</v>
      </c>
      <c r="D285" s="21">
        <f>C285*C$6</f>
        <v>2465.7599999999998</v>
      </c>
      <c r="E285" s="9"/>
      <c r="F285" s="22">
        <v>1.68</v>
      </c>
      <c r="G285" s="26">
        <f>F285*C$6</f>
        <v>67.2</v>
      </c>
    </row>
    <row r="286" spans="1:7" ht="12" customHeight="1" x14ac:dyDescent="0.2">
      <c r="A286" s="17"/>
      <c r="B286" s="14" t="s">
        <v>33</v>
      </c>
      <c r="C286" s="20">
        <v>45.23</v>
      </c>
      <c r="D286" s="21">
        <f>C286*C$7</f>
        <v>1718.7399999999998</v>
      </c>
      <c r="E286" s="9"/>
      <c r="F286" s="22">
        <v>1.32</v>
      </c>
      <c r="G286" s="26">
        <f>F286*C$7</f>
        <v>50.160000000000004</v>
      </c>
    </row>
    <row r="287" spans="1:7" ht="12" customHeight="1" x14ac:dyDescent="0.2">
      <c r="A287" s="17"/>
      <c r="B287" s="14" t="s">
        <v>34</v>
      </c>
      <c r="C287" s="20">
        <v>74.316000000000003</v>
      </c>
      <c r="D287" s="21">
        <f>C287*C$8</f>
        <v>2898.3240000000001</v>
      </c>
      <c r="E287" s="9"/>
      <c r="F287" s="22">
        <v>1.92</v>
      </c>
      <c r="G287" s="26">
        <f>F287*C$8</f>
        <v>74.88</v>
      </c>
    </row>
    <row r="288" spans="1:7" ht="12" customHeight="1" x14ac:dyDescent="0.2">
      <c r="A288" s="17"/>
      <c r="B288" s="15" t="s">
        <v>80</v>
      </c>
      <c r="C288" s="23"/>
      <c r="D288" s="24">
        <f>SUM(D283:D287)</f>
        <v>11952.509</v>
      </c>
      <c r="E288" s="9"/>
      <c r="F288" s="25"/>
      <c r="G288" s="27">
        <f>SUM(G283:G287)</f>
        <v>325.10000000000002</v>
      </c>
    </row>
    <row r="289" spans="1:7" ht="12" customHeight="1" x14ac:dyDescent="0.2">
      <c r="A289" s="18" t="s">
        <v>81</v>
      </c>
      <c r="B289" s="124" t="s">
        <v>207</v>
      </c>
      <c r="C289" s="124"/>
      <c r="D289" s="124"/>
      <c r="E289" s="124"/>
      <c r="F289" s="124"/>
      <c r="G289" s="124"/>
    </row>
    <row r="290" spans="1:7" ht="12" customHeight="1" x14ac:dyDescent="0.2">
      <c r="A290" s="18" t="s">
        <v>83</v>
      </c>
      <c r="B290" s="122"/>
      <c r="C290" s="123"/>
      <c r="D290" s="123"/>
      <c r="E290" s="123"/>
      <c r="F290" s="123"/>
      <c r="G290" s="123"/>
    </row>
    <row r="291" spans="1:7" ht="29.45" customHeight="1" x14ac:dyDescent="0.2">
      <c r="A291" s="30" t="s">
        <v>84</v>
      </c>
      <c r="B291" s="124" t="s">
        <v>212</v>
      </c>
      <c r="C291" s="124"/>
      <c r="D291" s="124"/>
      <c r="E291" s="124"/>
      <c r="F291" s="124"/>
      <c r="G291" s="124"/>
    </row>
    <row r="292" spans="1:7" ht="28.5" customHeight="1" x14ac:dyDescent="0.2">
      <c r="A292" s="30" t="s">
        <v>86</v>
      </c>
      <c r="B292" s="125" t="s">
        <v>208</v>
      </c>
      <c r="C292" s="126"/>
      <c r="D292" s="126"/>
      <c r="E292" s="126"/>
      <c r="F292" s="126"/>
      <c r="G292" s="126"/>
    </row>
    <row r="293" spans="1:7" ht="12" customHeight="1" x14ac:dyDescent="0.2">
      <c r="A293" s="19" t="s">
        <v>88</v>
      </c>
      <c r="B293" s="122"/>
      <c r="C293" s="123"/>
      <c r="D293" s="123"/>
      <c r="E293" s="123"/>
      <c r="F293" s="123"/>
      <c r="G293" s="123"/>
    </row>
    <row r="294" spans="1:7" ht="12" customHeight="1" x14ac:dyDescent="0.2">
      <c r="A294" s="12"/>
    </row>
    <row r="295" spans="1:7" ht="12" customHeight="1" x14ac:dyDescent="0.25">
      <c r="A295" s="16" t="s">
        <v>70</v>
      </c>
      <c r="B295" s="6">
        <v>3874</v>
      </c>
      <c r="C295" s="7"/>
      <c r="D295" s="7"/>
      <c r="E295" s="7"/>
      <c r="F295" s="29"/>
      <c r="G295" s="29"/>
    </row>
    <row r="296" spans="1:7" ht="12" customHeight="1" x14ac:dyDescent="0.2">
      <c r="A296" s="17" t="s">
        <v>71</v>
      </c>
      <c r="B296" s="2" t="s">
        <v>144</v>
      </c>
      <c r="C296" s="41" t="s">
        <v>73</v>
      </c>
      <c r="D296" s="42"/>
      <c r="F296" s="41" t="s">
        <v>74</v>
      </c>
      <c r="G296" s="42"/>
    </row>
    <row r="297" spans="1:7" ht="12" customHeight="1" x14ac:dyDescent="0.2">
      <c r="A297" s="17"/>
      <c r="C297" s="8" t="s">
        <v>75</v>
      </c>
      <c r="D297" s="8" t="s">
        <v>76</v>
      </c>
      <c r="F297" s="8" t="s">
        <v>77</v>
      </c>
      <c r="G297" s="8" t="s">
        <v>78</v>
      </c>
    </row>
    <row r="298" spans="1:7" ht="12" customHeight="1" x14ac:dyDescent="0.2">
      <c r="A298" s="17"/>
      <c r="B298" s="14" t="s">
        <v>30</v>
      </c>
      <c r="C298" s="20">
        <v>102.63</v>
      </c>
      <c r="D298" s="21">
        <f>C298*C$4</f>
        <v>3797.31</v>
      </c>
      <c r="E298" s="9"/>
      <c r="F298" s="22">
        <v>2.3199999999999998</v>
      </c>
      <c r="G298" s="26">
        <f>F298*C$4</f>
        <v>85.839999999999989</v>
      </c>
    </row>
    <row r="299" spans="1:7" ht="12" customHeight="1" x14ac:dyDescent="0.2">
      <c r="A299" s="17"/>
      <c r="B299" s="14" t="s">
        <v>31</v>
      </c>
      <c r="C299" s="20">
        <v>102.63</v>
      </c>
      <c r="D299" s="21">
        <f>C299*C$5</f>
        <v>4002.5699999999997</v>
      </c>
      <c r="E299" s="9"/>
      <c r="F299" s="22">
        <v>2.3199999999999998</v>
      </c>
      <c r="G299" s="26">
        <f>F299*C$5</f>
        <v>90.47999999999999</v>
      </c>
    </row>
    <row r="300" spans="1:7" ht="12" customHeight="1" x14ac:dyDescent="0.2">
      <c r="A300" s="17"/>
      <c r="B300" s="14" t="s">
        <v>32</v>
      </c>
      <c r="C300" s="20">
        <v>102.63</v>
      </c>
      <c r="D300" s="21">
        <f>C300*C$6</f>
        <v>4105.2</v>
      </c>
      <c r="E300" s="9"/>
      <c r="F300" s="22">
        <v>2.3199999999999998</v>
      </c>
      <c r="G300" s="26">
        <f>F300*C$6</f>
        <v>92.8</v>
      </c>
    </row>
    <row r="301" spans="1:7" ht="12" customHeight="1" x14ac:dyDescent="0.2">
      <c r="A301" s="17"/>
      <c r="B301" s="14" t="s">
        <v>33</v>
      </c>
      <c r="C301" s="20">
        <v>102.63</v>
      </c>
      <c r="D301" s="21">
        <f>C301*C$7</f>
        <v>3899.9399999999996</v>
      </c>
      <c r="E301" s="9"/>
      <c r="F301" s="22">
        <v>2.3199999999999998</v>
      </c>
      <c r="G301" s="26">
        <f>F301*C$7</f>
        <v>88.16</v>
      </c>
    </row>
    <row r="302" spans="1:7" ht="12" customHeight="1" x14ac:dyDescent="0.2">
      <c r="A302" s="17"/>
      <c r="B302" s="14" t="s">
        <v>34</v>
      </c>
      <c r="C302" s="20">
        <v>102.63</v>
      </c>
      <c r="D302" s="21">
        <f>C302*C$8</f>
        <v>4002.5699999999997</v>
      </c>
      <c r="E302" s="9"/>
      <c r="F302" s="22">
        <v>2.3199999999999998</v>
      </c>
      <c r="G302" s="26">
        <f>F302*C$8</f>
        <v>90.47999999999999</v>
      </c>
    </row>
    <row r="303" spans="1:7" ht="12" customHeight="1" x14ac:dyDescent="0.2">
      <c r="A303" s="17"/>
      <c r="B303" s="15" t="s">
        <v>80</v>
      </c>
      <c r="C303" s="23"/>
      <c r="D303" s="24">
        <f>SUM(D298:D302)</f>
        <v>19807.589999999997</v>
      </c>
      <c r="E303" s="9"/>
      <c r="F303" s="25"/>
      <c r="G303" s="27">
        <f>SUM(G298:G302)</f>
        <v>447.76</v>
      </c>
    </row>
    <row r="304" spans="1:7" ht="12" customHeight="1" x14ac:dyDescent="0.2">
      <c r="A304" s="18" t="s">
        <v>81</v>
      </c>
      <c r="B304" s="124" t="s">
        <v>207</v>
      </c>
      <c r="C304" s="124"/>
      <c r="D304" s="124"/>
      <c r="E304" s="124"/>
      <c r="F304" s="124"/>
      <c r="G304" s="124"/>
    </row>
    <row r="305" spans="1:14" ht="12" customHeight="1" x14ac:dyDescent="0.2">
      <c r="A305" s="18" t="s">
        <v>83</v>
      </c>
      <c r="B305" s="122"/>
      <c r="C305" s="123"/>
      <c r="D305" s="123"/>
      <c r="E305" s="123"/>
      <c r="F305" s="123"/>
      <c r="G305" s="123"/>
    </row>
    <row r="306" spans="1:14" ht="29.45" customHeight="1" x14ac:dyDescent="0.2">
      <c r="A306" s="30" t="s">
        <v>84</v>
      </c>
      <c r="B306" s="124" t="s">
        <v>212</v>
      </c>
      <c r="C306" s="124"/>
      <c r="D306" s="124"/>
      <c r="E306" s="124"/>
      <c r="F306" s="124"/>
      <c r="G306" s="124"/>
    </row>
    <row r="307" spans="1:14" ht="28.5" customHeight="1" x14ac:dyDescent="0.2">
      <c r="A307" s="30" t="s">
        <v>86</v>
      </c>
      <c r="B307" s="125" t="s">
        <v>208</v>
      </c>
      <c r="C307" s="126"/>
      <c r="D307" s="126"/>
      <c r="E307" s="126"/>
      <c r="F307" s="126"/>
      <c r="G307" s="126"/>
    </row>
    <row r="308" spans="1:14" ht="12" customHeight="1" x14ac:dyDescent="0.2">
      <c r="A308" s="19" t="s">
        <v>88</v>
      </c>
      <c r="B308" s="122"/>
      <c r="C308" s="123"/>
      <c r="D308" s="123"/>
      <c r="E308" s="123"/>
      <c r="F308" s="123"/>
      <c r="G308" s="123"/>
    </row>
    <row r="309" spans="1:14" ht="12" customHeight="1" x14ac:dyDescent="0.2">
      <c r="A309" s="12"/>
    </row>
    <row r="310" spans="1:14" ht="24" customHeight="1" x14ac:dyDescent="0.3">
      <c r="A310" s="1" t="s">
        <v>145</v>
      </c>
      <c r="D310" s="130" t="s">
        <v>116</v>
      </c>
      <c r="E310" s="130"/>
      <c r="F310" s="130"/>
      <c r="G310" s="1"/>
      <c r="M310" s="129"/>
      <c r="N310" s="129"/>
    </row>
    <row r="311" spans="1:14" ht="12" customHeight="1" x14ac:dyDescent="0.2">
      <c r="A311" s="12"/>
    </row>
    <row r="312" spans="1:14" ht="12" customHeight="1" x14ac:dyDescent="0.2">
      <c r="A312" s="49" t="s">
        <v>117</v>
      </c>
      <c r="B312" s="52"/>
      <c r="C312" s="53"/>
      <c r="D312" s="50" t="s">
        <v>118</v>
      </c>
      <c r="F312" s="50" t="s">
        <v>119</v>
      </c>
    </row>
    <row r="313" spans="1:14" ht="12" customHeight="1" x14ac:dyDescent="0.2">
      <c r="A313" s="51">
        <f>B17</f>
        <v>400</v>
      </c>
      <c r="B313" s="52" t="str">
        <f>B18</f>
        <v>Oslo lufthavn - Oslo bussterminal</v>
      </c>
      <c r="C313" s="53"/>
      <c r="D313" s="77">
        <f>D32</f>
        <v>1924875.6179999998</v>
      </c>
      <c r="E313" s="117">
        <f>E32</f>
        <v>0</v>
      </c>
      <c r="F313" s="77">
        <f>G32</f>
        <v>44976.490000000005</v>
      </c>
    </row>
    <row r="314" spans="1:14" ht="12" customHeight="1" x14ac:dyDescent="0.2">
      <c r="A314" s="51">
        <f>B40</f>
        <v>405</v>
      </c>
      <c r="B314" s="52" t="str">
        <f>B41</f>
        <v>Kløfta - Nitteberg - Ask</v>
      </c>
      <c r="C314" s="54"/>
      <c r="D314" s="77">
        <f>D54</f>
        <v>47483.913999999997</v>
      </c>
      <c r="E314" s="117">
        <f>E54</f>
        <v>0</v>
      </c>
      <c r="F314" s="77">
        <f>G54</f>
        <v>1323.9399999999998</v>
      </c>
    </row>
    <row r="315" spans="1:14" ht="12" customHeight="1" x14ac:dyDescent="0.2">
      <c r="A315" s="51">
        <f>B61</f>
        <v>410</v>
      </c>
      <c r="B315" s="52" t="str">
        <f>B62</f>
        <v>Nannestad - Veståsen skole - Ask</v>
      </c>
      <c r="C315" s="54"/>
      <c r="D315" s="77">
        <f>D75</f>
        <v>333729.39400000003</v>
      </c>
      <c r="E315" s="117">
        <f>E75</f>
        <v>0</v>
      </c>
      <c r="F315" s="77">
        <f>G75</f>
        <v>7315.18</v>
      </c>
    </row>
    <row r="316" spans="1:14" ht="12" customHeight="1" x14ac:dyDescent="0.2">
      <c r="A316" s="51">
        <f>B82</f>
        <v>420</v>
      </c>
      <c r="B316" s="52" t="str">
        <f>B83</f>
        <v>Maura - Oslo lufthavn - Jessheim</v>
      </c>
      <c r="C316" s="53"/>
      <c r="D316" s="77">
        <f>D96</f>
        <v>1055237.5060000001</v>
      </c>
      <c r="E316" s="117">
        <f>E96</f>
        <v>0</v>
      </c>
      <c r="F316" s="77">
        <f>G96</f>
        <v>29737.640000000007</v>
      </c>
    </row>
    <row r="317" spans="1:14" ht="12" customHeight="1" x14ac:dyDescent="0.2">
      <c r="A317" s="51">
        <f>B103</f>
        <v>425</v>
      </c>
      <c r="B317" s="52" t="str">
        <f>B104</f>
        <v>Oslo lufthavn - Kløfta</v>
      </c>
      <c r="C317" s="53"/>
      <c r="D317" s="77">
        <f>D117</f>
        <v>286306.63500000001</v>
      </c>
      <c r="E317" s="117"/>
      <c r="F317" s="77">
        <f>G117</f>
        <v>6990.2199999999993</v>
      </c>
    </row>
    <row r="318" spans="1:14" ht="12" customHeight="1" x14ac:dyDescent="0.2">
      <c r="A318" s="51">
        <v>440</v>
      </c>
      <c r="B318" s="52" t="s">
        <v>147</v>
      </c>
      <c r="C318" s="53"/>
      <c r="D318" s="77">
        <f>D138</f>
        <v>872735.38800000004</v>
      </c>
      <c r="E318" s="117"/>
      <c r="F318" s="77">
        <f>G138</f>
        <v>24359.489999999998</v>
      </c>
    </row>
    <row r="319" spans="1:14" ht="12" customHeight="1" x14ac:dyDescent="0.2">
      <c r="A319" s="51">
        <f>B145</f>
        <v>2871</v>
      </c>
      <c r="B319" s="52" t="str">
        <f>B146</f>
        <v>Ask - Lillestrøm - Rælingen vgs</v>
      </c>
      <c r="C319" s="53"/>
      <c r="D319" s="77">
        <f>D153</f>
        <v>3956.6930000000002</v>
      </c>
      <c r="E319" s="117"/>
      <c r="F319" s="77">
        <f>G153</f>
        <v>131.24</v>
      </c>
    </row>
    <row r="320" spans="1:14" ht="12" customHeight="1" x14ac:dyDescent="0.2">
      <c r="A320" s="51">
        <f>B160</f>
        <v>3431</v>
      </c>
      <c r="B320" s="52" t="str">
        <f>B161</f>
        <v>Gjerdrum U - Nitteberg - Kankedalen - Ask</v>
      </c>
      <c r="C320" s="53"/>
      <c r="D320" s="77">
        <f>D168</f>
        <v>6422.8519999999999</v>
      </c>
      <c r="E320" s="117"/>
      <c r="F320" s="77">
        <f>G168</f>
        <v>164.65</v>
      </c>
    </row>
    <row r="321" spans="1:10" ht="12" customHeight="1" x14ac:dyDescent="0.2">
      <c r="A321" s="51">
        <f>B175</f>
        <v>3571</v>
      </c>
      <c r="B321" s="52" t="str">
        <f>B176</f>
        <v>Veståsen - Ask - Jessheim</v>
      </c>
      <c r="C321" s="53"/>
      <c r="D321" s="77">
        <f>D183</f>
        <v>8805.4319999999989</v>
      </c>
      <c r="E321" s="117"/>
      <c r="F321" s="77">
        <f>G183</f>
        <v>247.04000000000002</v>
      </c>
    </row>
    <row r="322" spans="1:10" ht="12" customHeight="1" x14ac:dyDescent="0.2">
      <c r="A322" s="51">
        <f>B190</f>
        <v>3575</v>
      </c>
      <c r="B322" s="52" t="str">
        <f>B191</f>
        <v>Korslund - Krokfoss -Jessheim</v>
      </c>
      <c r="C322" s="53"/>
      <c r="D322" s="77">
        <f>D198</f>
        <v>15438.649000000001</v>
      </c>
      <c r="E322" s="117"/>
      <c r="F322" s="77">
        <f>G198</f>
        <v>353.19000000000005</v>
      </c>
    </row>
    <row r="323" spans="1:10" ht="12" customHeight="1" x14ac:dyDescent="0.2">
      <c r="A323" s="51">
        <f>B205</f>
        <v>3773</v>
      </c>
      <c r="B323" s="52" t="str">
        <f>B206</f>
        <v>Ask - Nannestad - Eidsvoll</v>
      </c>
      <c r="C323" s="53"/>
      <c r="D323" s="77">
        <f>D213</f>
        <v>19424.292000000001</v>
      </c>
      <c r="E323" s="117"/>
      <c r="F323" s="77">
        <f>G213</f>
        <v>399.51</v>
      </c>
    </row>
    <row r="324" spans="1:10" ht="12" customHeight="1" x14ac:dyDescent="0.2">
      <c r="A324" s="51">
        <f>B220</f>
        <v>3833</v>
      </c>
      <c r="B324" s="52" t="str">
        <f>B221</f>
        <v>Ask - Nannestad</v>
      </c>
      <c r="C324" s="53"/>
      <c r="D324" s="77">
        <f>D228</f>
        <v>26552.422999999995</v>
      </c>
      <c r="E324" s="117"/>
      <c r="F324" s="77">
        <f>G228</f>
        <v>671.09</v>
      </c>
    </row>
    <row r="325" spans="1:10" ht="12" customHeight="1" x14ac:dyDescent="0.2">
      <c r="A325" s="51">
        <f>B235</f>
        <v>3834</v>
      </c>
      <c r="B325" s="52" t="str">
        <f>B236</f>
        <v>Åmot - Kringlerdalen - Nannestad</v>
      </c>
      <c r="C325" s="53"/>
      <c r="D325" s="77">
        <f>D243</f>
        <v>8031.3090000000002</v>
      </c>
      <c r="E325" s="117"/>
      <c r="F325" s="77">
        <f>G243</f>
        <v>221.94999999999996</v>
      </c>
    </row>
    <row r="326" spans="1:10" ht="12" customHeight="1" x14ac:dyDescent="0.2">
      <c r="A326" s="51">
        <f>B250</f>
        <v>3837</v>
      </c>
      <c r="B326" s="52" t="str">
        <f>B251</f>
        <v>Fagerli - Løkendalen - Eltonåsen</v>
      </c>
      <c r="C326" s="53"/>
      <c r="D326" s="77">
        <f>D258</f>
        <v>6082.6589999999997</v>
      </c>
      <c r="E326" s="117"/>
      <c r="F326" s="77">
        <f>G258</f>
        <v>177.8</v>
      </c>
    </row>
    <row r="327" spans="1:10" ht="12" customHeight="1" x14ac:dyDescent="0.2">
      <c r="A327" s="51">
        <f>B265</f>
        <v>3838</v>
      </c>
      <c r="B327" s="52" t="str">
        <f>B266</f>
        <v>Nannestad - Grasmo</v>
      </c>
      <c r="C327" s="53"/>
      <c r="D327" s="77">
        <f>D273</f>
        <v>9417.2099999999991</v>
      </c>
      <c r="E327" s="117"/>
      <c r="F327" s="77">
        <f>G273</f>
        <v>246.50000000000003</v>
      </c>
    </row>
    <row r="328" spans="1:10" ht="12" customHeight="1" x14ac:dyDescent="0.2">
      <c r="A328" s="51">
        <f>B280</f>
        <v>3839</v>
      </c>
      <c r="B328" s="52" t="str">
        <f>B281</f>
        <v>Nannestad - Maura - Sandsnesseter</v>
      </c>
      <c r="C328" s="53"/>
      <c r="D328" s="77">
        <f>D288</f>
        <v>11952.509</v>
      </c>
      <c r="E328" s="117"/>
      <c r="F328" s="77">
        <f>G288</f>
        <v>325.10000000000002</v>
      </c>
    </row>
    <row r="329" spans="1:10" ht="12" customHeight="1" x14ac:dyDescent="0.2">
      <c r="A329" s="51">
        <f>B295</f>
        <v>3874</v>
      </c>
      <c r="B329" s="52" t="str">
        <f>B296</f>
        <v>Olavsgaard - Jessheim - Nannestad</v>
      </c>
      <c r="C329" s="53"/>
      <c r="D329" s="77">
        <f>D303</f>
        <v>19807.589999999997</v>
      </c>
      <c r="E329" s="117"/>
      <c r="F329" s="77">
        <f>G303</f>
        <v>447.76</v>
      </c>
    </row>
    <row r="330" spans="1:10" ht="12" customHeight="1" x14ac:dyDescent="0.2">
      <c r="A330" s="57" t="s">
        <v>146</v>
      </c>
      <c r="B330" s="58"/>
      <c r="C330" s="59"/>
      <c r="D330" s="118">
        <f>SUM(D313:D329)</f>
        <v>4656260.0730000008</v>
      </c>
      <c r="E330" s="119"/>
      <c r="F330" s="118">
        <f>SUM(F313:F329)</f>
        <v>118088.79000000001</v>
      </c>
      <c r="I330" s="56"/>
      <c r="J330" s="56"/>
    </row>
    <row r="331" spans="1:10" ht="12" customHeight="1" x14ac:dyDescent="0.2">
      <c r="A331" s="48"/>
      <c r="D331" s="117">
        <f>'Ro 2 Gjerdrum_Nannestad'!D308</f>
        <v>3783524.6849999996</v>
      </c>
      <c r="E331" s="117"/>
      <c r="F331" s="117">
        <f>'Ro 2 Gjerdrum_Nannestad'!F308</f>
        <v>93729.3</v>
      </c>
      <c r="H331" s="10"/>
      <c r="I331" s="10"/>
      <c r="J331" s="10"/>
    </row>
    <row r="332" spans="1:10" ht="12" customHeight="1" x14ac:dyDescent="0.2">
      <c r="A332" s="12"/>
      <c r="D332" s="117">
        <f>D330-D318</f>
        <v>3783524.6850000005</v>
      </c>
      <c r="E332" s="117"/>
      <c r="F332" s="117">
        <f>F330-F318</f>
        <v>93729.300000000017</v>
      </c>
    </row>
    <row r="333" spans="1:10" ht="12" customHeight="1" x14ac:dyDescent="0.2">
      <c r="A333" s="12"/>
      <c r="D333" s="120">
        <f>D332-D331</f>
        <v>0</v>
      </c>
      <c r="F333" s="121">
        <f>F332-F331</f>
        <v>0</v>
      </c>
    </row>
    <row r="334" spans="1:10" ht="12" customHeight="1" x14ac:dyDescent="0.2">
      <c r="A334" s="12"/>
    </row>
    <row r="335" spans="1:10" ht="12" customHeight="1" x14ac:dyDescent="0.2">
      <c r="A335" s="12"/>
    </row>
    <row r="336" spans="1:10" ht="12" customHeight="1" x14ac:dyDescent="0.2">
      <c r="A336" s="12"/>
    </row>
    <row r="337" spans="1:1" ht="12" customHeight="1" x14ac:dyDescent="0.2">
      <c r="A337" s="12"/>
    </row>
    <row r="338" spans="1:1" ht="12" customHeight="1" x14ac:dyDescent="0.2">
      <c r="A338" s="12"/>
    </row>
    <row r="339" spans="1:1" ht="12" customHeight="1" x14ac:dyDescent="0.2">
      <c r="A339" s="12"/>
    </row>
    <row r="340" spans="1:1" ht="12" customHeight="1" x14ac:dyDescent="0.2">
      <c r="A340" s="12"/>
    </row>
    <row r="341" spans="1:1" ht="12" customHeight="1" x14ac:dyDescent="0.2">
      <c r="A341" s="12"/>
    </row>
    <row r="342" spans="1:1" ht="12" customHeight="1" x14ac:dyDescent="0.2">
      <c r="A342" s="12"/>
    </row>
    <row r="343" spans="1:1" ht="12" customHeight="1" x14ac:dyDescent="0.2">
      <c r="A343" s="12"/>
    </row>
    <row r="344" spans="1:1" ht="12" customHeight="1" x14ac:dyDescent="0.2">
      <c r="A344" s="12"/>
    </row>
    <row r="345" spans="1:1" ht="12" customHeight="1" x14ac:dyDescent="0.2">
      <c r="A345" s="12"/>
    </row>
    <row r="346" spans="1:1" ht="12" customHeight="1" x14ac:dyDescent="0.2">
      <c r="A346" s="12"/>
    </row>
    <row r="347" spans="1:1" ht="12" customHeight="1" x14ac:dyDescent="0.2">
      <c r="A347" s="12"/>
    </row>
    <row r="348" spans="1:1" ht="12" customHeight="1" x14ac:dyDescent="0.2">
      <c r="A348" s="12"/>
    </row>
    <row r="349" spans="1:1" ht="12" customHeight="1" x14ac:dyDescent="0.2">
      <c r="A349" s="12"/>
    </row>
    <row r="350" spans="1:1" ht="12" customHeight="1" x14ac:dyDescent="0.2">
      <c r="A350" s="12"/>
    </row>
    <row r="351" spans="1:1" ht="12" customHeight="1" x14ac:dyDescent="0.2">
      <c r="A351" s="12"/>
    </row>
    <row r="352" spans="1:1" ht="12" customHeight="1" x14ac:dyDescent="0.2">
      <c r="A352" s="12"/>
    </row>
    <row r="353" spans="1:1" ht="12" customHeight="1" x14ac:dyDescent="0.2">
      <c r="A353" s="12"/>
    </row>
    <row r="354" spans="1:1" ht="12" customHeight="1" x14ac:dyDescent="0.2">
      <c r="A354" s="12"/>
    </row>
    <row r="355" spans="1:1" ht="12" customHeight="1" x14ac:dyDescent="0.2">
      <c r="A355" s="12"/>
    </row>
    <row r="356" spans="1:1" ht="12" customHeight="1" x14ac:dyDescent="0.2">
      <c r="A356" s="12"/>
    </row>
    <row r="357" spans="1:1" ht="12" customHeight="1" x14ac:dyDescent="0.2">
      <c r="A357" s="12"/>
    </row>
    <row r="358" spans="1:1" ht="12" customHeight="1" x14ac:dyDescent="0.2">
      <c r="A358" s="12"/>
    </row>
    <row r="359" spans="1:1" ht="12" customHeight="1" x14ac:dyDescent="0.2">
      <c r="A359" s="12"/>
    </row>
    <row r="360" spans="1:1" ht="12" customHeight="1" x14ac:dyDescent="0.2">
      <c r="A360" s="12"/>
    </row>
    <row r="361" spans="1:1" ht="12" customHeight="1" x14ac:dyDescent="0.2">
      <c r="A361" s="12"/>
    </row>
    <row r="362" spans="1:1" ht="12" customHeight="1" x14ac:dyDescent="0.2">
      <c r="A362" s="12"/>
    </row>
    <row r="363" spans="1:1" ht="12" customHeight="1" x14ac:dyDescent="0.2">
      <c r="A363" s="12"/>
    </row>
    <row r="364" spans="1:1" ht="12" customHeight="1" x14ac:dyDescent="0.2">
      <c r="A364" s="12"/>
    </row>
    <row r="365" spans="1:1" ht="12" customHeight="1" x14ac:dyDescent="0.2">
      <c r="A365" s="12"/>
    </row>
    <row r="366" spans="1:1" ht="12" customHeight="1" x14ac:dyDescent="0.2">
      <c r="A366" s="12"/>
    </row>
    <row r="367" spans="1:1" ht="12" customHeight="1" x14ac:dyDescent="0.2">
      <c r="A367" s="12"/>
    </row>
    <row r="368" spans="1:1" ht="12" customHeight="1" x14ac:dyDescent="0.2">
      <c r="A368" s="12"/>
    </row>
    <row r="369" spans="1:1" ht="12" customHeight="1" x14ac:dyDescent="0.2">
      <c r="A369" s="12"/>
    </row>
    <row r="370" spans="1:1" ht="12" customHeight="1" x14ac:dyDescent="0.2">
      <c r="A370" s="12"/>
    </row>
    <row r="371" spans="1:1" ht="12" customHeight="1" x14ac:dyDescent="0.2">
      <c r="A371" s="12"/>
    </row>
    <row r="372" spans="1:1" ht="12" customHeight="1" x14ac:dyDescent="0.2">
      <c r="A372" s="12"/>
    </row>
    <row r="373" spans="1:1" ht="12" customHeight="1" x14ac:dyDescent="0.2">
      <c r="A373" s="12"/>
    </row>
    <row r="374" spans="1:1" ht="12" customHeight="1" x14ac:dyDescent="0.2">
      <c r="A374" s="12"/>
    </row>
    <row r="375" spans="1:1" ht="12" customHeight="1" x14ac:dyDescent="0.2">
      <c r="A375" s="12"/>
    </row>
    <row r="376" spans="1:1" ht="12" customHeight="1" x14ac:dyDescent="0.2">
      <c r="A376" s="12"/>
    </row>
    <row r="377" spans="1:1" ht="12" customHeight="1" x14ac:dyDescent="0.2">
      <c r="A377" s="12"/>
    </row>
    <row r="378" spans="1:1" ht="12" customHeight="1" x14ac:dyDescent="0.2">
      <c r="A378" s="12"/>
    </row>
    <row r="379" spans="1:1" ht="12" customHeight="1" x14ac:dyDescent="0.2">
      <c r="A379" s="12"/>
    </row>
    <row r="380" spans="1:1" ht="12" customHeight="1" x14ac:dyDescent="0.2">
      <c r="A380" s="12"/>
    </row>
    <row r="381" spans="1:1" ht="12" customHeight="1" x14ac:dyDescent="0.2">
      <c r="A381" s="12"/>
    </row>
    <row r="382" spans="1:1" ht="12" customHeight="1" x14ac:dyDescent="0.2">
      <c r="A382" s="12"/>
    </row>
    <row r="383" spans="1:1" ht="12" customHeight="1" x14ac:dyDescent="0.2">
      <c r="A383" s="12"/>
    </row>
    <row r="384" spans="1:1" ht="12" customHeight="1" x14ac:dyDescent="0.2">
      <c r="A384" s="12"/>
    </row>
    <row r="385" spans="1:1" ht="12" customHeight="1" x14ac:dyDescent="0.2">
      <c r="A385" s="12"/>
    </row>
    <row r="386" spans="1:1" ht="12" customHeight="1" x14ac:dyDescent="0.2">
      <c r="A386" s="12"/>
    </row>
    <row r="387" spans="1:1" ht="12" customHeight="1" x14ac:dyDescent="0.2">
      <c r="A387" s="12"/>
    </row>
    <row r="388" spans="1:1" ht="12" customHeight="1" x14ac:dyDescent="0.2">
      <c r="A388" s="12"/>
    </row>
    <row r="389" spans="1:1" ht="12" customHeight="1" x14ac:dyDescent="0.2">
      <c r="A389" s="12"/>
    </row>
    <row r="390" spans="1:1" ht="12" customHeight="1" x14ac:dyDescent="0.2">
      <c r="A390" s="12"/>
    </row>
    <row r="391" spans="1:1" ht="12" customHeight="1" x14ac:dyDescent="0.2">
      <c r="A391" s="12"/>
    </row>
    <row r="392" spans="1:1" ht="12" customHeight="1" x14ac:dyDescent="0.2">
      <c r="A392" s="12"/>
    </row>
    <row r="393" spans="1:1" ht="12" customHeight="1" x14ac:dyDescent="0.2">
      <c r="A393" s="12"/>
    </row>
    <row r="394" spans="1:1" ht="12" customHeight="1" x14ac:dyDescent="0.2">
      <c r="A394" s="12"/>
    </row>
    <row r="395" spans="1:1" ht="12" customHeight="1" x14ac:dyDescent="0.2">
      <c r="A395" s="12"/>
    </row>
    <row r="396" spans="1:1" ht="12" customHeight="1" x14ac:dyDescent="0.2">
      <c r="A396" s="12"/>
    </row>
    <row r="397" spans="1:1" ht="12" customHeight="1" x14ac:dyDescent="0.2">
      <c r="A397" s="12"/>
    </row>
    <row r="398" spans="1:1" ht="12" customHeight="1" x14ac:dyDescent="0.2">
      <c r="A398" s="12"/>
    </row>
    <row r="399" spans="1:1" ht="12" customHeight="1" x14ac:dyDescent="0.2">
      <c r="A399" s="12"/>
    </row>
    <row r="400" spans="1:1" ht="12" customHeight="1" x14ac:dyDescent="0.2">
      <c r="A400" s="12"/>
    </row>
    <row r="401" spans="1:1" ht="12" customHeight="1" x14ac:dyDescent="0.2">
      <c r="A401" s="12"/>
    </row>
    <row r="402" spans="1:1" ht="12" customHeight="1" x14ac:dyDescent="0.2">
      <c r="A402" s="12"/>
    </row>
    <row r="403" spans="1:1" ht="12" customHeight="1" x14ac:dyDescent="0.2">
      <c r="A403" s="12"/>
    </row>
    <row r="404" spans="1:1" ht="12" customHeight="1" x14ac:dyDescent="0.2">
      <c r="A404" s="12"/>
    </row>
    <row r="405" spans="1:1" ht="12" customHeight="1" x14ac:dyDescent="0.2">
      <c r="A405" s="12"/>
    </row>
    <row r="406" spans="1:1" ht="12" customHeight="1" x14ac:dyDescent="0.2">
      <c r="A406" s="12"/>
    </row>
    <row r="407" spans="1:1" ht="12" customHeight="1" x14ac:dyDescent="0.2">
      <c r="A407" s="12"/>
    </row>
    <row r="408" spans="1:1" ht="12" customHeight="1" x14ac:dyDescent="0.2">
      <c r="A408" s="12"/>
    </row>
    <row r="409" spans="1:1" ht="12" customHeight="1" x14ac:dyDescent="0.2">
      <c r="A409" s="12"/>
    </row>
    <row r="410" spans="1:1" ht="12" customHeight="1" x14ac:dyDescent="0.2">
      <c r="A410" s="12"/>
    </row>
    <row r="411" spans="1:1" ht="12" customHeight="1" x14ac:dyDescent="0.2">
      <c r="A411" s="12"/>
    </row>
    <row r="412" spans="1:1" ht="12" customHeight="1" x14ac:dyDescent="0.2">
      <c r="A412" s="12"/>
    </row>
    <row r="413" spans="1:1" ht="12" customHeight="1" x14ac:dyDescent="0.2">
      <c r="A413" s="12"/>
    </row>
    <row r="414" spans="1:1" ht="12" customHeight="1" x14ac:dyDescent="0.2">
      <c r="A414" s="12"/>
    </row>
    <row r="415" spans="1:1" ht="12" customHeight="1" x14ac:dyDescent="0.2">
      <c r="A415" s="12"/>
    </row>
    <row r="416" spans="1:1" ht="12" customHeight="1" x14ac:dyDescent="0.2">
      <c r="A416" s="12"/>
    </row>
    <row r="417" spans="1:1" ht="12" customHeight="1" x14ac:dyDescent="0.2">
      <c r="A417" s="12"/>
    </row>
    <row r="418" spans="1:1" ht="12" customHeight="1" x14ac:dyDescent="0.2">
      <c r="A418" s="12"/>
    </row>
    <row r="419" spans="1:1" ht="12" customHeight="1" x14ac:dyDescent="0.2">
      <c r="A419" s="12"/>
    </row>
    <row r="420" spans="1:1" ht="12" customHeight="1" x14ac:dyDescent="0.2">
      <c r="A420" s="12"/>
    </row>
    <row r="421" spans="1:1" ht="12" customHeight="1" x14ac:dyDescent="0.2">
      <c r="A421" s="12"/>
    </row>
    <row r="422" spans="1:1" ht="12" customHeight="1" x14ac:dyDescent="0.2">
      <c r="A422" s="12"/>
    </row>
    <row r="423" spans="1:1" ht="12" customHeight="1" x14ac:dyDescent="0.2">
      <c r="A423" s="12"/>
    </row>
    <row r="424" spans="1:1" ht="12" customHeight="1" x14ac:dyDescent="0.2">
      <c r="A424" s="12"/>
    </row>
    <row r="425" spans="1:1" ht="12" customHeight="1" x14ac:dyDescent="0.2">
      <c r="A425" s="12"/>
    </row>
    <row r="426" spans="1:1" ht="12" customHeight="1" x14ac:dyDescent="0.2">
      <c r="A426" s="12"/>
    </row>
    <row r="427" spans="1:1" ht="12" customHeight="1" x14ac:dyDescent="0.2">
      <c r="A427" s="12"/>
    </row>
    <row r="428" spans="1:1" ht="12" customHeight="1" x14ac:dyDescent="0.2">
      <c r="A428" s="12"/>
    </row>
    <row r="429" spans="1:1" ht="12" customHeight="1" x14ac:dyDescent="0.2">
      <c r="A429" s="12"/>
    </row>
    <row r="430" spans="1:1" ht="12" customHeight="1" x14ac:dyDescent="0.2">
      <c r="A430" s="12"/>
    </row>
    <row r="431" spans="1:1" ht="12" customHeight="1" x14ac:dyDescent="0.2">
      <c r="A431" s="12"/>
    </row>
    <row r="432" spans="1:1" ht="12" customHeight="1" x14ac:dyDescent="0.2">
      <c r="A432" s="12"/>
    </row>
    <row r="433" spans="1:1" ht="12" customHeight="1" x14ac:dyDescent="0.2">
      <c r="A433" s="12"/>
    </row>
    <row r="434" spans="1:1" ht="12" customHeight="1" x14ac:dyDescent="0.2">
      <c r="A434" s="12"/>
    </row>
    <row r="435" spans="1:1" ht="12" customHeight="1" x14ac:dyDescent="0.2">
      <c r="A435" s="12"/>
    </row>
    <row r="436" spans="1:1" ht="12" customHeight="1" x14ac:dyDescent="0.2">
      <c r="A436" s="12"/>
    </row>
    <row r="437" spans="1:1" ht="12" customHeight="1" x14ac:dyDescent="0.2">
      <c r="A437" s="12"/>
    </row>
    <row r="438" spans="1:1" ht="12" customHeight="1" x14ac:dyDescent="0.2">
      <c r="A438" s="12"/>
    </row>
    <row r="439" spans="1:1" ht="12" customHeight="1" x14ac:dyDescent="0.2">
      <c r="A439" s="12"/>
    </row>
    <row r="440" spans="1:1" ht="12" customHeight="1" x14ac:dyDescent="0.2">
      <c r="A440" s="12"/>
    </row>
    <row r="441" spans="1:1" ht="12" customHeight="1" x14ac:dyDescent="0.2">
      <c r="A441" s="12"/>
    </row>
    <row r="442" spans="1:1" ht="12" customHeight="1" x14ac:dyDescent="0.2">
      <c r="A442" s="12"/>
    </row>
    <row r="443" spans="1:1" ht="12" customHeight="1" x14ac:dyDescent="0.2">
      <c r="A443" s="12"/>
    </row>
    <row r="444" spans="1:1" ht="12" customHeight="1" x14ac:dyDescent="0.2">
      <c r="A444" s="12"/>
    </row>
    <row r="445" spans="1:1" ht="12" customHeight="1" x14ac:dyDescent="0.2">
      <c r="A445" s="12"/>
    </row>
    <row r="446" spans="1:1" ht="12" customHeight="1" x14ac:dyDescent="0.2">
      <c r="A446" s="12"/>
    </row>
    <row r="447" spans="1:1" ht="12" customHeight="1" x14ac:dyDescent="0.2">
      <c r="A447" s="12"/>
    </row>
  </sheetData>
  <mergeCells count="126">
    <mergeCell ref="C236:D236"/>
    <mergeCell ref="F236:G236"/>
    <mergeCell ref="B274:G274"/>
    <mergeCell ref="B275:G275"/>
    <mergeCell ref="B276:G276"/>
    <mergeCell ref="B277:G277"/>
    <mergeCell ref="B307:G307"/>
    <mergeCell ref="B308:G308"/>
    <mergeCell ref="B278:G278"/>
    <mergeCell ref="B289:G289"/>
    <mergeCell ref="B290:G290"/>
    <mergeCell ref="B291:G291"/>
    <mergeCell ref="B292:G292"/>
    <mergeCell ref="B293:G293"/>
    <mergeCell ref="B304:G304"/>
    <mergeCell ref="B305:G305"/>
    <mergeCell ref="B306:G306"/>
    <mergeCell ref="C206:D206"/>
    <mergeCell ref="F206:G206"/>
    <mergeCell ref="C221:D221"/>
    <mergeCell ref="F221:G221"/>
    <mergeCell ref="B216:G216"/>
    <mergeCell ref="B263:G263"/>
    <mergeCell ref="B246:G246"/>
    <mergeCell ref="B247:G247"/>
    <mergeCell ref="B248:G248"/>
    <mergeCell ref="B259:G259"/>
    <mergeCell ref="B260:G260"/>
    <mergeCell ref="B262:G262"/>
    <mergeCell ref="B261:G261"/>
    <mergeCell ref="B245:G245"/>
    <mergeCell ref="B214:G214"/>
    <mergeCell ref="B215:G215"/>
    <mergeCell ref="B217:G217"/>
    <mergeCell ref="B218:G218"/>
    <mergeCell ref="B232:G232"/>
    <mergeCell ref="B233:G233"/>
    <mergeCell ref="B244:G244"/>
    <mergeCell ref="B231:G231"/>
    <mergeCell ref="B229:G229"/>
    <mergeCell ref="B230:G230"/>
    <mergeCell ref="B173:G173"/>
    <mergeCell ref="B170:G170"/>
    <mergeCell ref="B171:G171"/>
    <mergeCell ref="B172:G172"/>
    <mergeCell ref="B80:G80"/>
    <mergeCell ref="C83:D83"/>
    <mergeCell ref="C191:D191"/>
    <mergeCell ref="C104:D104"/>
    <mergeCell ref="F104:G104"/>
    <mergeCell ref="B118:G118"/>
    <mergeCell ref="B119:G119"/>
    <mergeCell ref="B120:G120"/>
    <mergeCell ref="B121:G121"/>
    <mergeCell ref="B122:G122"/>
    <mergeCell ref="C176:D176"/>
    <mergeCell ref="F176:G176"/>
    <mergeCell ref="B188:G188"/>
    <mergeCell ref="B98:G98"/>
    <mergeCell ref="B100:G100"/>
    <mergeCell ref="B101:G101"/>
    <mergeCell ref="C146:D146"/>
    <mergeCell ref="F146:G146"/>
    <mergeCell ref="C125:D125"/>
    <mergeCell ref="C161:D161"/>
    <mergeCell ref="F161:G161"/>
    <mergeCell ref="M1:N1"/>
    <mergeCell ref="A3:C3"/>
    <mergeCell ref="A4:B4"/>
    <mergeCell ref="A8:B8"/>
    <mergeCell ref="A9:B9"/>
    <mergeCell ref="B36:G36"/>
    <mergeCell ref="B35:G35"/>
    <mergeCell ref="B37:G37"/>
    <mergeCell ref="B57:G57"/>
    <mergeCell ref="A5:B5"/>
    <mergeCell ref="A7:B7"/>
    <mergeCell ref="A10:B10"/>
    <mergeCell ref="B99:G99"/>
    <mergeCell ref="A11:B11"/>
    <mergeCell ref="A12:B12"/>
    <mergeCell ref="A13:B13"/>
    <mergeCell ref="A14:B14"/>
    <mergeCell ref="A15:B15"/>
    <mergeCell ref="C19:D19"/>
    <mergeCell ref="F19:G19"/>
    <mergeCell ref="B33:G33"/>
    <mergeCell ref="B78:G78"/>
    <mergeCell ref="B34:G34"/>
    <mergeCell ref="C41:D41"/>
    <mergeCell ref="F41:G41"/>
    <mergeCell ref="B55:G55"/>
    <mergeCell ref="B56:G56"/>
    <mergeCell ref="B58:G58"/>
    <mergeCell ref="B59:G59"/>
    <mergeCell ref="F83:G83"/>
    <mergeCell ref="B97:G97"/>
    <mergeCell ref="C62:D62"/>
    <mergeCell ref="F62:G62"/>
    <mergeCell ref="B76:G76"/>
    <mergeCell ref="B77:G77"/>
    <mergeCell ref="B79:G79"/>
    <mergeCell ref="F125:G125"/>
    <mergeCell ref="B139:G139"/>
    <mergeCell ref="B140:G140"/>
    <mergeCell ref="B141:G141"/>
    <mergeCell ref="B142:G142"/>
    <mergeCell ref="B143:G143"/>
    <mergeCell ref="D310:F310"/>
    <mergeCell ref="M310:N310"/>
    <mergeCell ref="B169:G169"/>
    <mergeCell ref="B202:G202"/>
    <mergeCell ref="F191:G191"/>
    <mergeCell ref="B199:G199"/>
    <mergeCell ref="B200:G200"/>
    <mergeCell ref="B201:G201"/>
    <mergeCell ref="B154:G154"/>
    <mergeCell ref="B155:G155"/>
    <mergeCell ref="B156:G156"/>
    <mergeCell ref="B157:G157"/>
    <mergeCell ref="B158:G158"/>
    <mergeCell ref="B184:G184"/>
    <mergeCell ref="B185:G185"/>
    <mergeCell ref="B186:G186"/>
    <mergeCell ref="B187:G187"/>
    <mergeCell ref="B203:G203"/>
  </mergeCells>
  <pageMargins left="0.98425196850393704" right="0.39370078740157483" top="0.39370078740157483" bottom="0.39370078740157483" header="0.51181102362204722" footer="0.51181102362204722"/>
  <pageSetup paperSize="9" scale="68" orientation="portrait" horizontalDpi="300" verticalDpi="300" r:id="rId1"/>
  <headerFooter alignWithMargins="0"/>
  <rowBreaks count="4" manualBreakCount="4">
    <brk id="60" max="16383" man="1"/>
    <brk id="144" max="16383" man="1"/>
    <brk id="204" max="16383" man="1"/>
    <brk id="30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66BB2-0EB2-41EC-B248-68FC5FC57F64}">
  <sheetPr>
    <tabColor theme="5" tint="0.39997558519241921"/>
  </sheetPr>
  <dimension ref="A1:AS338"/>
  <sheetViews>
    <sheetView showGridLines="0" topLeftCell="A190" zoomScaleNormal="100" workbookViewId="0">
      <selection activeCell="H243" sqref="H243"/>
    </sheetView>
  </sheetViews>
  <sheetFormatPr baseColWidth="10" defaultColWidth="11.42578125" defaultRowHeight="12" customHeight="1" x14ac:dyDescent="0.2"/>
  <cols>
    <col min="1" max="1" width="18.140625" style="2" customWidth="1"/>
    <col min="2" max="2" width="35" style="2" customWidth="1"/>
    <col min="3" max="4" width="15.7109375" style="2" customWidth="1"/>
    <col min="5" max="5" width="0.85546875" style="2" customWidth="1"/>
    <col min="6" max="7" width="15.7109375" style="2" customWidth="1"/>
    <col min="8" max="8" width="11.42578125" style="2"/>
    <col min="9" max="9" width="20.7109375" style="2" bestFit="1" customWidth="1"/>
    <col min="10" max="10" width="11.7109375" style="2" bestFit="1" customWidth="1"/>
    <col min="11" max="11" width="12.28515625" style="2" bestFit="1" customWidth="1"/>
    <col min="12" max="13" width="13.42578125" style="2" bestFit="1" customWidth="1"/>
    <col min="14" max="14" width="12.42578125" style="2" bestFit="1" customWidth="1"/>
    <col min="15" max="16384" width="11.42578125" style="2"/>
  </cols>
  <sheetData>
    <row r="1" spans="1:45" ht="24" customHeight="1" x14ac:dyDescent="0.3">
      <c r="A1" s="1" t="s">
        <v>148</v>
      </c>
      <c r="G1" s="3" t="s">
        <v>61</v>
      </c>
      <c r="M1" s="129"/>
      <c r="N1" s="129"/>
    </row>
    <row r="2" spans="1:45" ht="30" thickBot="1" x14ac:dyDescent="0.3">
      <c r="A2" s="81" t="s">
        <v>149</v>
      </c>
      <c r="F2" s="82" t="s">
        <v>63</v>
      </c>
      <c r="G2" s="83"/>
      <c r="I2" s="14"/>
      <c r="L2" s="43"/>
      <c r="M2" s="43"/>
      <c r="T2" s="88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45" ht="12.75" customHeight="1" x14ac:dyDescent="0.2">
      <c r="A3" s="134" t="s">
        <v>64</v>
      </c>
      <c r="B3" s="135"/>
      <c r="C3" s="136"/>
      <c r="D3" s="13"/>
      <c r="F3" s="28"/>
      <c r="G3" s="71"/>
      <c r="I3" s="14"/>
      <c r="L3" s="43"/>
      <c r="M3" s="4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</row>
    <row r="4" spans="1:45" ht="12" customHeight="1" x14ac:dyDescent="0.2">
      <c r="A4" s="131" t="s">
        <v>30</v>
      </c>
      <c r="B4" s="132"/>
      <c r="C4" s="4">
        <v>37</v>
      </c>
      <c r="I4" s="14"/>
      <c r="L4" s="43"/>
      <c r="M4" s="43"/>
      <c r="N4" s="33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45" ht="12" customHeight="1" x14ac:dyDescent="0.2">
      <c r="A5" s="131" t="s">
        <v>31</v>
      </c>
      <c r="B5" s="132"/>
      <c r="C5" s="4">
        <v>39</v>
      </c>
      <c r="I5" s="14"/>
      <c r="L5" s="43"/>
      <c r="M5" s="43"/>
      <c r="N5" s="36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45" ht="12" customHeight="1" x14ac:dyDescent="0.2">
      <c r="A6" s="31" t="s">
        <v>32</v>
      </c>
      <c r="B6" s="32"/>
      <c r="C6" s="65">
        <v>40</v>
      </c>
      <c r="I6" s="14"/>
      <c r="L6" s="43"/>
      <c r="M6" s="43"/>
      <c r="N6" s="3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 ht="12" customHeight="1" x14ac:dyDescent="0.2">
      <c r="A7" s="131" t="s">
        <v>33</v>
      </c>
      <c r="B7" s="132"/>
      <c r="C7" s="65">
        <v>38</v>
      </c>
      <c r="I7" s="14"/>
      <c r="L7" s="43"/>
      <c r="M7" s="35"/>
      <c r="N7" s="36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45" ht="12" customHeight="1" x14ac:dyDescent="0.2">
      <c r="A8" s="131" t="s">
        <v>34</v>
      </c>
      <c r="B8" s="132"/>
      <c r="C8" s="65">
        <v>39</v>
      </c>
      <c r="I8" s="14"/>
      <c r="L8" s="43"/>
      <c r="M8" s="35"/>
      <c r="N8" s="36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1:45" ht="12" customHeight="1" x14ac:dyDescent="0.2">
      <c r="A9" s="131" t="s">
        <v>65</v>
      </c>
      <c r="B9" s="132"/>
      <c r="C9" s="65">
        <v>8</v>
      </c>
      <c r="I9" s="14"/>
      <c r="L9" s="43"/>
      <c r="M9" s="35"/>
      <c r="N9" s="36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</row>
    <row r="10" spans="1:45" ht="12" customHeight="1" x14ac:dyDescent="0.2">
      <c r="A10" s="131" t="s">
        <v>66</v>
      </c>
      <c r="B10" s="132"/>
      <c r="C10" s="65">
        <v>2</v>
      </c>
      <c r="I10" s="14"/>
      <c r="L10" s="43"/>
      <c r="M10" s="35"/>
      <c r="N10" s="36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</row>
    <row r="11" spans="1:45" ht="12" customHeight="1" x14ac:dyDescent="0.2">
      <c r="A11" s="131" t="s">
        <v>67</v>
      </c>
      <c r="B11" s="132"/>
      <c r="C11" s="65">
        <v>36</v>
      </c>
      <c r="I11" s="14"/>
      <c r="L11" s="43"/>
      <c r="M11" s="35"/>
      <c r="N11" s="36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</row>
    <row r="12" spans="1:45" ht="12" customHeight="1" x14ac:dyDescent="0.2">
      <c r="A12" s="131" t="s">
        <v>68</v>
      </c>
      <c r="B12" s="132"/>
      <c r="C12" s="4">
        <v>10</v>
      </c>
      <c r="I12" s="14"/>
      <c r="L12" s="43"/>
      <c r="M12" s="35"/>
      <c r="N12" s="36"/>
    </row>
    <row r="13" spans="1:45" ht="12" customHeight="1" x14ac:dyDescent="0.2">
      <c r="A13" s="131" t="s">
        <v>22</v>
      </c>
      <c r="B13" s="132"/>
      <c r="C13" s="4">
        <v>55</v>
      </c>
      <c r="I13" s="14"/>
      <c r="J13" s="34"/>
      <c r="K13" s="34"/>
      <c r="L13" s="9"/>
      <c r="M13" s="35"/>
      <c r="N13" s="36"/>
    </row>
    <row r="14" spans="1:45" ht="12" customHeight="1" x14ac:dyDescent="0.2">
      <c r="A14" s="131" t="s">
        <v>9</v>
      </c>
      <c r="B14" s="132"/>
      <c r="C14" s="4">
        <v>61</v>
      </c>
      <c r="I14" s="14"/>
      <c r="J14" s="34"/>
      <c r="K14" s="34"/>
      <c r="L14" s="9"/>
      <c r="M14" s="35"/>
      <c r="N14" s="36"/>
    </row>
    <row r="15" spans="1:45" ht="12" customHeight="1" thickBot="1" x14ac:dyDescent="0.25">
      <c r="A15" s="137" t="s">
        <v>69</v>
      </c>
      <c r="B15" s="138"/>
      <c r="C15" s="5">
        <f>SUM(C4:C14)</f>
        <v>365</v>
      </c>
      <c r="I15" s="14"/>
      <c r="J15" s="34"/>
      <c r="K15" s="34"/>
      <c r="L15" s="9"/>
      <c r="M15" s="35"/>
      <c r="N15" s="36"/>
    </row>
    <row r="17" spans="1:14" s="1" customFormat="1" ht="18.75" x14ac:dyDescent="0.3">
      <c r="A17" s="1" t="s">
        <v>150</v>
      </c>
      <c r="I17" s="91"/>
      <c r="J17" s="92"/>
      <c r="K17" s="93"/>
      <c r="L17" s="3"/>
      <c r="M17" s="94"/>
      <c r="N17" s="95"/>
    </row>
    <row r="19" spans="1:14" ht="12" customHeight="1" x14ac:dyDescent="0.25">
      <c r="A19" s="16" t="s">
        <v>70</v>
      </c>
      <c r="B19" s="6" t="s">
        <v>151</v>
      </c>
      <c r="C19" s="7"/>
      <c r="D19" s="7"/>
      <c r="E19" s="7"/>
      <c r="F19" s="29"/>
      <c r="G19" s="29"/>
    </row>
    <row r="20" spans="1:14" ht="12" customHeight="1" x14ac:dyDescent="0.2">
      <c r="A20" s="17" t="s">
        <v>71</v>
      </c>
      <c r="B20" s="2" t="s">
        <v>152</v>
      </c>
      <c r="C20" s="127" t="s">
        <v>73</v>
      </c>
      <c r="D20" s="128"/>
      <c r="F20" s="127" t="s">
        <v>74</v>
      </c>
      <c r="G20" s="128"/>
    </row>
    <row r="21" spans="1:14" ht="12" customHeight="1" x14ac:dyDescent="0.2">
      <c r="A21" s="17"/>
      <c r="C21" s="8" t="s">
        <v>75</v>
      </c>
      <c r="D21" s="8" t="s">
        <v>76</v>
      </c>
      <c r="F21" s="8" t="s">
        <v>77</v>
      </c>
      <c r="G21" s="8" t="s">
        <v>78</v>
      </c>
    </row>
    <row r="22" spans="1:14" ht="12" customHeight="1" x14ac:dyDescent="0.2">
      <c r="A22" s="17"/>
      <c r="B22" s="14" t="s">
        <v>30</v>
      </c>
      <c r="C22" s="20">
        <v>650.79499999999996</v>
      </c>
      <c r="D22" s="21">
        <f>C22*C$4</f>
        <v>24079.414999999997</v>
      </c>
      <c r="E22" s="9"/>
      <c r="F22" s="22">
        <v>18.25</v>
      </c>
      <c r="G22" s="26">
        <f>F22*C$4</f>
        <v>675.25</v>
      </c>
    </row>
    <row r="23" spans="1:14" ht="12" customHeight="1" x14ac:dyDescent="0.2">
      <c r="A23" s="17"/>
      <c r="B23" s="14" t="s">
        <v>31</v>
      </c>
      <c r="C23" s="20">
        <v>650.79499999999996</v>
      </c>
      <c r="D23" s="21">
        <f>C23*C$5</f>
        <v>25381.004999999997</v>
      </c>
      <c r="E23" s="9"/>
      <c r="F23" s="22">
        <v>18.25</v>
      </c>
      <c r="G23" s="26">
        <f>F23*C$5</f>
        <v>711.75</v>
      </c>
    </row>
    <row r="24" spans="1:14" ht="12" customHeight="1" x14ac:dyDescent="0.2">
      <c r="A24" s="17"/>
      <c r="B24" s="14" t="s">
        <v>32</v>
      </c>
      <c r="C24" s="20">
        <v>681.10599999999999</v>
      </c>
      <c r="D24" s="21">
        <f>C24*C$6</f>
        <v>27244.239999999998</v>
      </c>
      <c r="E24" s="9"/>
      <c r="F24" s="22">
        <v>19.100000000000001</v>
      </c>
      <c r="G24" s="26">
        <f>F24*C$6</f>
        <v>764</v>
      </c>
    </row>
    <row r="25" spans="1:14" ht="12" customHeight="1" x14ac:dyDescent="0.2">
      <c r="A25" s="17"/>
      <c r="B25" s="14" t="s">
        <v>79</v>
      </c>
      <c r="C25" s="20">
        <v>650.79499999999996</v>
      </c>
      <c r="D25" s="21">
        <f>C25*C$7</f>
        <v>24730.21</v>
      </c>
      <c r="E25" s="9"/>
      <c r="F25" s="22">
        <v>18.25</v>
      </c>
      <c r="G25" s="26">
        <f>F25*C$7</f>
        <v>693.5</v>
      </c>
    </row>
    <row r="26" spans="1:14" ht="12" customHeight="1" x14ac:dyDescent="0.2">
      <c r="A26" s="17"/>
      <c r="B26" s="14" t="s">
        <v>34</v>
      </c>
      <c r="C26" s="20">
        <v>650.79499999999996</v>
      </c>
      <c r="D26" s="21">
        <f>C26*C$8</f>
        <v>25381.004999999997</v>
      </c>
      <c r="E26" s="9"/>
      <c r="F26" s="22">
        <v>18.25</v>
      </c>
      <c r="G26" s="26">
        <f>F26*C$8</f>
        <v>711.75</v>
      </c>
    </row>
    <row r="27" spans="1:14" ht="12" customHeight="1" x14ac:dyDescent="0.2">
      <c r="A27" s="17"/>
      <c r="B27" s="14" t="s">
        <v>65</v>
      </c>
      <c r="C27" s="20">
        <v>575.90899999999999</v>
      </c>
      <c r="D27" s="21">
        <f>C27*C$9</f>
        <v>4607.2719999999999</v>
      </c>
      <c r="E27" s="9"/>
      <c r="F27" s="22">
        <v>16.149999999999999</v>
      </c>
      <c r="G27" s="26">
        <f>F27*C$9</f>
        <v>129.19999999999999</v>
      </c>
    </row>
    <row r="28" spans="1:14" ht="12" customHeight="1" x14ac:dyDescent="0.2">
      <c r="A28" s="17"/>
      <c r="B28" s="14" t="s">
        <v>66</v>
      </c>
      <c r="C28" s="20">
        <v>575.90899999999999</v>
      </c>
      <c r="D28" s="21">
        <f>C28*C$10</f>
        <v>1151.818</v>
      </c>
      <c r="E28" s="9"/>
      <c r="F28" s="22">
        <v>16.149999999999999</v>
      </c>
      <c r="G28" s="26">
        <f>F28*C$10</f>
        <v>32.299999999999997</v>
      </c>
    </row>
    <row r="29" spans="1:14" ht="12" customHeight="1" x14ac:dyDescent="0.2">
      <c r="A29" s="17"/>
      <c r="B29" s="14" t="s">
        <v>67</v>
      </c>
      <c r="C29" s="20">
        <v>575.90899999999999</v>
      </c>
      <c r="D29" s="21">
        <f>C29*C$11</f>
        <v>20732.723999999998</v>
      </c>
      <c r="E29" s="9"/>
      <c r="F29" s="22">
        <v>16.149999999999999</v>
      </c>
      <c r="G29" s="26">
        <f>F29*C$11</f>
        <v>581.4</v>
      </c>
    </row>
    <row r="30" spans="1:14" ht="12" customHeight="1" x14ac:dyDescent="0.2">
      <c r="A30" s="17"/>
      <c r="B30" s="14" t="s">
        <v>68</v>
      </c>
      <c r="C30" s="20">
        <v>575.90899999999999</v>
      </c>
      <c r="D30" s="21">
        <f>C30*C$12</f>
        <v>5759.09</v>
      </c>
      <c r="E30" s="9"/>
      <c r="F30" s="22">
        <v>16.149999999999999</v>
      </c>
      <c r="G30" s="26">
        <f>F30*C$12</f>
        <v>161.5</v>
      </c>
    </row>
    <row r="31" spans="1:14" ht="12.75" customHeight="1" x14ac:dyDescent="0.2">
      <c r="A31" s="17"/>
      <c r="B31" s="14" t="s">
        <v>22</v>
      </c>
      <c r="C31" s="20">
        <v>169.38499999999999</v>
      </c>
      <c r="D31" s="21">
        <f>C31*C$13</f>
        <v>9316.1749999999993</v>
      </c>
      <c r="E31" s="9"/>
      <c r="F31" s="22">
        <v>4.75</v>
      </c>
      <c r="G31" s="26">
        <f>F31*C$13</f>
        <v>261.25</v>
      </c>
    </row>
    <row r="32" spans="1:14" ht="12" customHeight="1" x14ac:dyDescent="0.2">
      <c r="A32" s="17"/>
      <c r="B32" s="14" t="s">
        <v>9</v>
      </c>
      <c r="C32" s="20">
        <v>0</v>
      </c>
      <c r="D32" s="21">
        <f>C32*C$14</f>
        <v>0</v>
      </c>
      <c r="E32" s="9"/>
      <c r="F32" s="22">
        <v>0</v>
      </c>
      <c r="G32" s="26">
        <f>F32*C$14</f>
        <v>0</v>
      </c>
    </row>
    <row r="33" spans="1:9" ht="12" customHeight="1" x14ac:dyDescent="0.2">
      <c r="A33" s="17"/>
      <c r="B33" s="15" t="s">
        <v>80</v>
      </c>
      <c r="C33" s="23"/>
      <c r="D33" s="24">
        <f>SUM(D22:D32)</f>
        <v>168382.95399999997</v>
      </c>
      <c r="E33" s="9"/>
      <c r="F33" s="25"/>
      <c r="G33" s="27">
        <f>SUM(G22:G32)</f>
        <v>4721.8999999999996</v>
      </c>
      <c r="I33" s="10"/>
    </row>
    <row r="34" spans="1:9" ht="16.5" customHeight="1" x14ac:dyDescent="0.2">
      <c r="A34" s="18" t="s">
        <v>81</v>
      </c>
      <c r="B34" s="124"/>
      <c r="C34" s="124"/>
      <c r="D34" s="124"/>
      <c r="E34" s="124"/>
      <c r="F34" s="124"/>
      <c r="G34" s="124"/>
      <c r="I34" s="2" t="s">
        <v>71</v>
      </c>
    </row>
    <row r="35" spans="1:9" ht="12" customHeight="1" x14ac:dyDescent="0.2">
      <c r="A35" s="18" t="s">
        <v>83</v>
      </c>
      <c r="B35" s="122"/>
      <c r="C35" s="123"/>
      <c r="D35" s="123"/>
      <c r="E35" s="123"/>
      <c r="F35" s="123"/>
      <c r="G35" s="123"/>
    </row>
    <row r="36" spans="1:9" ht="29.45" customHeight="1" x14ac:dyDescent="0.2">
      <c r="A36" s="30" t="s">
        <v>84</v>
      </c>
      <c r="B36" s="124" t="s">
        <v>85</v>
      </c>
      <c r="C36" s="124"/>
      <c r="D36" s="124"/>
      <c r="E36" s="124"/>
      <c r="F36" s="124"/>
      <c r="G36" s="124"/>
    </row>
    <row r="37" spans="1:9" ht="25.5" x14ac:dyDescent="0.2">
      <c r="A37" s="30" t="s">
        <v>86</v>
      </c>
      <c r="B37" s="125"/>
      <c r="C37" s="126"/>
      <c r="D37" s="126"/>
      <c r="E37" s="126"/>
      <c r="F37" s="126"/>
      <c r="G37" s="126"/>
    </row>
    <row r="38" spans="1:9" ht="12.75" x14ac:dyDescent="0.2">
      <c r="A38" s="19" t="s">
        <v>88</v>
      </c>
      <c r="B38" s="122"/>
      <c r="C38" s="123"/>
      <c r="D38" s="123"/>
      <c r="E38" s="123"/>
      <c r="F38" s="123"/>
      <c r="G38" s="123"/>
    </row>
    <row r="40" spans="1:9" ht="12" customHeight="1" x14ac:dyDescent="0.25">
      <c r="A40" s="16" t="s">
        <v>70</v>
      </c>
      <c r="B40" s="6" t="s">
        <v>153</v>
      </c>
      <c r="C40" s="7"/>
      <c r="D40" s="7"/>
      <c r="E40" s="7"/>
      <c r="F40" s="29"/>
      <c r="G40" s="29"/>
    </row>
    <row r="41" spans="1:9" ht="12" customHeight="1" x14ac:dyDescent="0.2">
      <c r="A41" s="17" t="s">
        <v>71</v>
      </c>
      <c r="B41" s="2" t="s">
        <v>154</v>
      </c>
      <c r="C41" s="127" t="s">
        <v>73</v>
      </c>
      <c r="D41" s="128"/>
      <c r="F41" s="127" t="s">
        <v>74</v>
      </c>
      <c r="G41" s="128"/>
    </row>
    <row r="42" spans="1:9" ht="12" customHeight="1" x14ac:dyDescent="0.2">
      <c r="A42" s="17"/>
      <c r="C42" s="8" t="s">
        <v>75</v>
      </c>
      <c r="D42" s="8" t="s">
        <v>76</v>
      </c>
      <c r="F42" s="8" t="s">
        <v>77</v>
      </c>
      <c r="G42" s="8" t="s">
        <v>78</v>
      </c>
    </row>
    <row r="43" spans="1:9" ht="12" customHeight="1" x14ac:dyDescent="0.2">
      <c r="A43" s="17"/>
      <c r="B43" s="14" t="s">
        <v>30</v>
      </c>
      <c r="C43" s="20">
        <v>101.5</v>
      </c>
      <c r="D43" s="21">
        <f>C43*C$4</f>
        <v>3755.5</v>
      </c>
      <c r="E43" s="9"/>
      <c r="F43" s="22">
        <v>3.38</v>
      </c>
      <c r="G43" s="26">
        <f>F43*C$4</f>
        <v>125.06</v>
      </c>
    </row>
    <row r="44" spans="1:9" ht="12" customHeight="1" x14ac:dyDescent="0.2">
      <c r="A44" s="17"/>
      <c r="B44" s="14" t="s">
        <v>31</v>
      </c>
      <c r="C44" s="20">
        <v>124</v>
      </c>
      <c r="D44" s="21">
        <f>C44*C$5</f>
        <v>4836</v>
      </c>
      <c r="E44" s="9"/>
      <c r="F44" s="22">
        <v>4.13</v>
      </c>
      <c r="G44" s="26">
        <f>F44*C$5</f>
        <v>161.07</v>
      </c>
    </row>
    <row r="45" spans="1:9" ht="12.75" customHeight="1" x14ac:dyDescent="0.2">
      <c r="A45" s="17"/>
      <c r="B45" s="14" t="s">
        <v>32</v>
      </c>
      <c r="C45" s="20">
        <v>124</v>
      </c>
      <c r="D45" s="21">
        <f>C45*C$6</f>
        <v>4960</v>
      </c>
      <c r="E45" s="9"/>
      <c r="F45" s="22">
        <v>4.13</v>
      </c>
      <c r="G45" s="26">
        <f>F45*C$6</f>
        <v>165.2</v>
      </c>
    </row>
    <row r="46" spans="1:9" ht="12" customHeight="1" x14ac:dyDescent="0.2">
      <c r="A46" s="17"/>
      <c r="B46" s="14" t="s">
        <v>79</v>
      </c>
      <c r="C46" s="20">
        <v>124</v>
      </c>
      <c r="D46" s="21">
        <f>C46*C$7</f>
        <v>4712</v>
      </c>
      <c r="E46" s="9"/>
      <c r="F46" s="22">
        <v>4.13</v>
      </c>
      <c r="G46" s="26">
        <f>F46*C$7</f>
        <v>156.94</v>
      </c>
    </row>
    <row r="47" spans="1:9" ht="12" customHeight="1" x14ac:dyDescent="0.2">
      <c r="A47" s="17"/>
      <c r="B47" s="14" t="s">
        <v>34</v>
      </c>
      <c r="C47" s="20">
        <v>101.5</v>
      </c>
      <c r="D47" s="21">
        <f>C47*C$8</f>
        <v>3958.5</v>
      </c>
      <c r="E47" s="9"/>
      <c r="F47" s="22">
        <v>3.38</v>
      </c>
      <c r="G47" s="26">
        <f>F47*C$8</f>
        <v>131.82</v>
      </c>
    </row>
    <row r="48" spans="1:9" ht="12" customHeight="1" x14ac:dyDescent="0.2">
      <c r="A48" s="17"/>
      <c r="B48" s="14" t="s">
        <v>65</v>
      </c>
      <c r="C48" s="45"/>
      <c r="D48" s="21">
        <f>C48*C$9</f>
        <v>0</v>
      </c>
      <c r="E48" s="9"/>
      <c r="F48" s="46"/>
      <c r="G48" s="26">
        <f>F48*C$9</f>
        <v>0</v>
      </c>
    </row>
    <row r="49" spans="1:11" ht="12" customHeight="1" x14ac:dyDescent="0.2">
      <c r="A49" s="17"/>
      <c r="B49" s="14" t="s">
        <v>66</v>
      </c>
      <c r="C49" s="45"/>
      <c r="D49" s="21">
        <f>C49*C$10</f>
        <v>0</v>
      </c>
      <c r="E49" s="9"/>
      <c r="F49" s="46"/>
      <c r="G49" s="26">
        <f>F49*C$10</f>
        <v>0</v>
      </c>
    </row>
    <row r="50" spans="1:11" ht="12" customHeight="1" x14ac:dyDescent="0.2">
      <c r="A50" s="17"/>
      <c r="B50" s="14" t="s">
        <v>67</v>
      </c>
      <c r="C50" s="45"/>
      <c r="D50" s="21">
        <f>C50*C$11</f>
        <v>0</v>
      </c>
      <c r="E50" s="9"/>
      <c r="F50" s="46"/>
      <c r="G50" s="26">
        <f>F50*C$11</f>
        <v>0</v>
      </c>
    </row>
    <row r="51" spans="1:11" ht="12" customHeight="1" x14ac:dyDescent="0.2">
      <c r="A51" s="17"/>
      <c r="B51" s="14" t="s">
        <v>68</v>
      </c>
      <c r="C51" s="45"/>
      <c r="D51" s="21">
        <f>C51*C$12</f>
        <v>0</v>
      </c>
      <c r="E51" s="9"/>
      <c r="F51" s="46"/>
      <c r="G51" s="26">
        <f>F51*C$12</f>
        <v>0</v>
      </c>
    </row>
    <row r="52" spans="1:11" ht="12" customHeight="1" x14ac:dyDescent="0.2">
      <c r="A52" s="17"/>
      <c r="B52" s="14" t="s">
        <v>22</v>
      </c>
      <c r="C52" s="45"/>
      <c r="D52" s="21">
        <f>C52*C$13</f>
        <v>0</v>
      </c>
      <c r="E52" s="9"/>
      <c r="F52" s="45"/>
      <c r="G52" s="26">
        <f>F52*C$13</f>
        <v>0</v>
      </c>
    </row>
    <row r="53" spans="1:11" ht="12" customHeight="1" x14ac:dyDescent="0.2">
      <c r="A53" s="17"/>
      <c r="B53" s="14" t="s">
        <v>9</v>
      </c>
      <c r="C53" s="45"/>
      <c r="D53" s="21">
        <f>C53*C$14</f>
        <v>0</v>
      </c>
      <c r="E53" s="9"/>
      <c r="F53" s="45"/>
      <c r="G53" s="26">
        <f>F53*C$14</f>
        <v>0</v>
      </c>
    </row>
    <row r="54" spans="1:11" ht="12" customHeight="1" x14ac:dyDescent="0.2">
      <c r="A54" s="17"/>
      <c r="B54" s="15" t="s">
        <v>80</v>
      </c>
      <c r="C54" s="23"/>
      <c r="D54" s="24">
        <f>SUM(D43:D53)</f>
        <v>22222</v>
      </c>
      <c r="E54" s="9"/>
      <c r="F54" s="25"/>
      <c r="G54" s="27">
        <f>SUM(G43:G53)</f>
        <v>740.08999999999992</v>
      </c>
      <c r="I54" s="10"/>
    </row>
    <row r="55" spans="1:11" ht="16.5" customHeight="1" x14ac:dyDescent="0.2">
      <c r="A55" s="18" t="s">
        <v>81</v>
      </c>
      <c r="B55" s="124" t="s">
        <v>155</v>
      </c>
      <c r="C55" s="124"/>
      <c r="D55" s="124"/>
      <c r="E55" s="124"/>
      <c r="F55" s="124"/>
      <c r="G55" s="124"/>
      <c r="I55" s="2" t="s">
        <v>71</v>
      </c>
    </row>
    <row r="56" spans="1:11" ht="12.75" x14ac:dyDescent="0.2">
      <c r="A56" s="18" t="s">
        <v>83</v>
      </c>
    </row>
    <row r="57" spans="1:11" ht="25.5" x14ac:dyDescent="0.2">
      <c r="A57" s="30" t="s">
        <v>84</v>
      </c>
      <c r="B57" s="124" t="s">
        <v>85</v>
      </c>
      <c r="C57" s="124"/>
      <c r="D57" s="124"/>
      <c r="E57" s="124"/>
      <c r="F57" s="124"/>
      <c r="G57" s="124"/>
    </row>
    <row r="58" spans="1:11" ht="25.5" x14ac:dyDescent="0.2">
      <c r="A58" s="30" t="s">
        <v>86</v>
      </c>
      <c r="B58" s="125"/>
      <c r="C58" s="126"/>
      <c r="D58" s="126"/>
      <c r="E58" s="126"/>
      <c r="F58" s="126"/>
      <c r="G58" s="126"/>
    </row>
    <row r="59" spans="1:11" ht="12.75" x14ac:dyDescent="0.2">
      <c r="A59" s="19" t="s">
        <v>88</v>
      </c>
      <c r="B59" s="122"/>
      <c r="C59" s="123"/>
      <c r="D59" s="123"/>
      <c r="E59" s="123"/>
      <c r="F59" s="123"/>
      <c r="G59" s="123"/>
    </row>
    <row r="61" spans="1:11" ht="15.75" x14ac:dyDescent="0.25">
      <c r="A61" s="16" t="s">
        <v>70</v>
      </c>
      <c r="B61" s="6" t="s">
        <v>156</v>
      </c>
      <c r="C61" s="7"/>
      <c r="D61" s="7"/>
      <c r="E61" s="7"/>
      <c r="F61" s="29"/>
      <c r="G61" s="29"/>
    </row>
    <row r="62" spans="1:11" ht="12" customHeight="1" x14ac:dyDescent="0.2">
      <c r="A62" s="17" t="s">
        <v>71</v>
      </c>
      <c r="B62" s="2" t="s">
        <v>157</v>
      </c>
      <c r="C62" s="127" t="s">
        <v>73</v>
      </c>
      <c r="D62" s="128"/>
      <c r="F62" s="127" t="s">
        <v>74</v>
      </c>
      <c r="G62" s="128"/>
    </row>
    <row r="63" spans="1:11" ht="12" customHeight="1" x14ac:dyDescent="0.2">
      <c r="A63" s="17"/>
      <c r="C63" s="8" t="s">
        <v>75</v>
      </c>
      <c r="D63" s="8" t="s">
        <v>76</v>
      </c>
      <c r="F63" s="8" t="s">
        <v>77</v>
      </c>
      <c r="G63" s="8" t="s">
        <v>78</v>
      </c>
    </row>
    <row r="64" spans="1:11" ht="12" customHeight="1" x14ac:dyDescent="0.2">
      <c r="A64" s="17"/>
      <c r="B64" s="14" t="s">
        <v>30</v>
      </c>
      <c r="C64" s="20">
        <v>96</v>
      </c>
      <c r="D64" s="21">
        <f>C64*C$4</f>
        <v>3552</v>
      </c>
      <c r="E64" s="9"/>
      <c r="F64" s="22">
        <v>3.2</v>
      </c>
      <c r="G64" s="26">
        <f>F64*C$4</f>
        <v>118.4</v>
      </c>
      <c r="J64" s="43"/>
      <c r="K64" s="35"/>
    </row>
    <row r="65" spans="1:9" ht="12" customHeight="1" x14ac:dyDescent="0.2">
      <c r="A65" s="17"/>
      <c r="B65" s="14" t="s">
        <v>31</v>
      </c>
      <c r="C65" s="20">
        <v>108</v>
      </c>
      <c r="D65" s="21">
        <f>C65*C$5</f>
        <v>4212</v>
      </c>
      <c r="E65" s="9"/>
      <c r="F65" s="22">
        <v>3.6</v>
      </c>
      <c r="G65" s="26">
        <f>F65*C$5</f>
        <v>140.4</v>
      </c>
    </row>
    <row r="66" spans="1:9" ht="12" customHeight="1" x14ac:dyDescent="0.2">
      <c r="A66" s="17"/>
      <c r="B66" s="14" t="s">
        <v>32</v>
      </c>
      <c r="C66" s="20">
        <v>125.5</v>
      </c>
      <c r="D66" s="21">
        <f>C66*C$6</f>
        <v>5020</v>
      </c>
      <c r="E66" s="9"/>
      <c r="F66" s="22">
        <v>4.18</v>
      </c>
      <c r="G66" s="26">
        <f>F66*C$6</f>
        <v>167.2</v>
      </c>
    </row>
    <row r="67" spans="1:9" ht="12" customHeight="1" x14ac:dyDescent="0.2">
      <c r="A67" s="17"/>
      <c r="B67" s="14" t="s">
        <v>79</v>
      </c>
      <c r="C67" s="20">
        <v>108</v>
      </c>
      <c r="D67" s="21">
        <f>C67*C$7</f>
        <v>4104</v>
      </c>
      <c r="E67" s="9"/>
      <c r="F67" s="22">
        <v>3.6</v>
      </c>
      <c r="G67" s="26">
        <f>F67*C$7</f>
        <v>136.80000000000001</v>
      </c>
    </row>
    <row r="68" spans="1:9" ht="12" customHeight="1" x14ac:dyDescent="0.2">
      <c r="A68" s="17"/>
      <c r="B68" s="14" t="s">
        <v>34</v>
      </c>
      <c r="C68" s="20">
        <v>96</v>
      </c>
      <c r="D68" s="21">
        <f>C68*C$8</f>
        <v>3744</v>
      </c>
      <c r="E68" s="9"/>
      <c r="F68" s="22">
        <v>3.2</v>
      </c>
      <c r="G68" s="26">
        <f>F68*C$8</f>
        <v>124.80000000000001</v>
      </c>
    </row>
    <row r="69" spans="1:9" ht="12" customHeight="1" x14ac:dyDescent="0.2">
      <c r="A69" s="17"/>
      <c r="B69" s="14" t="s">
        <v>65</v>
      </c>
      <c r="C69" s="45"/>
      <c r="D69" s="21">
        <f>C69*C$9</f>
        <v>0</v>
      </c>
      <c r="E69" s="9"/>
      <c r="F69" s="46"/>
      <c r="G69" s="26">
        <f>F69*C$9</f>
        <v>0</v>
      </c>
    </row>
    <row r="70" spans="1:9" ht="12" customHeight="1" x14ac:dyDescent="0.2">
      <c r="A70" s="17"/>
      <c r="B70" s="14" t="s">
        <v>66</v>
      </c>
      <c r="C70" s="45"/>
      <c r="D70" s="21">
        <f>C70*C$10</f>
        <v>0</v>
      </c>
      <c r="E70" s="9"/>
      <c r="F70" s="46"/>
      <c r="G70" s="26">
        <f>F70*C$10</f>
        <v>0</v>
      </c>
    </row>
    <row r="71" spans="1:9" ht="12" customHeight="1" x14ac:dyDescent="0.2">
      <c r="A71" s="17"/>
      <c r="B71" s="14" t="s">
        <v>67</v>
      </c>
      <c r="C71" s="45"/>
      <c r="D71" s="21">
        <f>C71*C$11</f>
        <v>0</v>
      </c>
      <c r="E71" s="9"/>
      <c r="F71" s="46"/>
      <c r="G71" s="26">
        <f>F71*C$11</f>
        <v>0</v>
      </c>
    </row>
    <row r="72" spans="1:9" ht="12" customHeight="1" x14ac:dyDescent="0.2">
      <c r="A72" s="17"/>
      <c r="B72" s="14" t="s">
        <v>68</v>
      </c>
      <c r="C72" s="45"/>
      <c r="D72" s="21">
        <f>C72*C$12</f>
        <v>0</v>
      </c>
      <c r="E72" s="9"/>
      <c r="F72" s="46"/>
      <c r="G72" s="26">
        <f>F72*C$12</f>
        <v>0</v>
      </c>
    </row>
    <row r="73" spans="1:9" ht="12" customHeight="1" x14ac:dyDescent="0.2">
      <c r="A73" s="17"/>
      <c r="B73" s="14" t="s">
        <v>22</v>
      </c>
      <c r="C73" s="45"/>
      <c r="D73" s="21">
        <f>C73*C$13</f>
        <v>0</v>
      </c>
      <c r="E73" s="9"/>
      <c r="F73" s="46"/>
      <c r="G73" s="26">
        <f>F73*C$13</f>
        <v>0</v>
      </c>
    </row>
    <row r="74" spans="1:9" ht="12" customHeight="1" x14ac:dyDescent="0.2">
      <c r="A74" s="17"/>
      <c r="B74" s="14" t="s">
        <v>9</v>
      </c>
      <c r="C74" s="45"/>
      <c r="D74" s="21">
        <f>C74*C$14</f>
        <v>0</v>
      </c>
      <c r="E74" s="9"/>
      <c r="F74" s="46"/>
      <c r="G74" s="26">
        <f>F74*C$14</f>
        <v>0</v>
      </c>
    </row>
    <row r="75" spans="1:9" ht="12" customHeight="1" x14ac:dyDescent="0.2">
      <c r="A75" s="17"/>
      <c r="B75" s="15" t="s">
        <v>80</v>
      </c>
      <c r="C75" s="23"/>
      <c r="D75" s="24">
        <f>SUM(D64:D74)</f>
        <v>20632</v>
      </c>
      <c r="E75" s="9"/>
      <c r="F75" s="25"/>
      <c r="G75" s="27">
        <f>SUM(G64:G74)</f>
        <v>687.59999999999991</v>
      </c>
      <c r="I75" s="10"/>
    </row>
    <row r="76" spans="1:9" ht="12" customHeight="1" x14ac:dyDescent="0.2">
      <c r="A76" s="18" t="s">
        <v>81</v>
      </c>
      <c r="B76" s="124"/>
      <c r="C76" s="124"/>
      <c r="D76" s="124"/>
      <c r="E76" s="124"/>
      <c r="F76" s="124"/>
      <c r="G76" s="124"/>
      <c r="I76" s="2" t="s">
        <v>71</v>
      </c>
    </row>
    <row r="77" spans="1:9" ht="12" customHeight="1" x14ac:dyDescent="0.2">
      <c r="A77" s="18" t="s">
        <v>83</v>
      </c>
      <c r="B77" s="122"/>
      <c r="C77" s="123"/>
      <c r="D77" s="123"/>
      <c r="E77" s="123"/>
      <c r="F77" s="123"/>
      <c r="G77" s="123"/>
    </row>
    <row r="78" spans="1:9" ht="27.6" customHeight="1" x14ac:dyDescent="0.2">
      <c r="A78" s="30" t="s">
        <v>84</v>
      </c>
      <c r="B78" s="124" t="s">
        <v>85</v>
      </c>
      <c r="C78" s="124"/>
      <c r="D78" s="124"/>
      <c r="E78" s="124"/>
      <c r="F78" s="124"/>
      <c r="G78" s="124"/>
    </row>
    <row r="79" spans="1:9" ht="27.75" customHeight="1" x14ac:dyDescent="0.2">
      <c r="A79" s="30" t="s">
        <v>86</v>
      </c>
      <c r="B79" s="125"/>
      <c r="C79" s="126"/>
      <c r="D79" s="126"/>
      <c r="E79" s="126"/>
      <c r="F79" s="126"/>
      <c r="G79" s="126"/>
    </row>
    <row r="80" spans="1:9" ht="12.75" x14ac:dyDescent="0.2">
      <c r="A80" s="19" t="s">
        <v>88</v>
      </c>
      <c r="B80" s="122"/>
      <c r="C80" s="123"/>
      <c r="D80" s="123"/>
      <c r="E80" s="123"/>
      <c r="F80" s="123"/>
      <c r="G80" s="123"/>
    </row>
    <row r="82" spans="1:27" ht="12" customHeight="1" x14ac:dyDescent="0.25">
      <c r="A82" s="16" t="s">
        <v>70</v>
      </c>
      <c r="B82" s="6" t="s">
        <v>158</v>
      </c>
      <c r="C82" s="7"/>
      <c r="D82" s="7"/>
      <c r="E82" s="7"/>
      <c r="F82" s="29"/>
      <c r="G82" s="29"/>
    </row>
    <row r="83" spans="1:27" ht="12" customHeight="1" x14ac:dyDescent="0.2">
      <c r="A83" s="17" t="s">
        <v>71</v>
      </c>
      <c r="B83" s="2" t="s">
        <v>159</v>
      </c>
      <c r="C83" s="127" t="s">
        <v>73</v>
      </c>
      <c r="D83" s="128"/>
      <c r="F83" s="127" t="s">
        <v>74</v>
      </c>
      <c r="G83" s="128"/>
    </row>
    <row r="84" spans="1:27" ht="12" customHeight="1" x14ac:dyDescent="0.2">
      <c r="A84" s="17"/>
      <c r="C84" s="8" t="s">
        <v>75</v>
      </c>
      <c r="D84" s="8" t="s">
        <v>76</v>
      </c>
      <c r="F84" s="8" t="s">
        <v>77</v>
      </c>
      <c r="G84" s="8" t="s">
        <v>78</v>
      </c>
    </row>
    <row r="85" spans="1:27" ht="12" customHeight="1" x14ac:dyDescent="0.2">
      <c r="A85" s="17"/>
      <c r="B85" s="14" t="s">
        <v>30</v>
      </c>
      <c r="C85" s="20">
        <v>527.33000000000004</v>
      </c>
      <c r="D85" s="21">
        <f>C85*C$4</f>
        <v>19511.210000000003</v>
      </c>
      <c r="E85" s="9"/>
      <c r="F85" s="22">
        <v>13.18</v>
      </c>
      <c r="G85" s="26">
        <f>F85*C$4</f>
        <v>487.65999999999997</v>
      </c>
    </row>
    <row r="86" spans="1:27" ht="12" customHeight="1" x14ac:dyDescent="0.2">
      <c r="A86" s="17"/>
      <c r="B86" s="14" t="s">
        <v>31</v>
      </c>
      <c r="C86" s="20">
        <v>512</v>
      </c>
      <c r="D86" s="21">
        <f>C86*C$5</f>
        <v>19968</v>
      </c>
      <c r="E86" s="9"/>
      <c r="F86" s="22">
        <v>12.8</v>
      </c>
      <c r="G86" s="26">
        <f>F86*C$5</f>
        <v>499.20000000000005</v>
      </c>
    </row>
    <row r="87" spans="1:27" ht="12" customHeight="1" x14ac:dyDescent="0.2">
      <c r="A87" s="17"/>
      <c r="B87" s="14" t="s">
        <v>32</v>
      </c>
      <c r="C87" s="20">
        <v>532.66999999999996</v>
      </c>
      <c r="D87" s="21">
        <f>C87*C$6</f>
        <v>21306.799999999999</v>
      </c>
      <c r="E87" s="9"/>
      <c r="F87" s="22">
        <v>13.32</v>
      </c>
      <c r="G87" s="26">
        <f>F87*C$6</f>
        <v>532.79999999999995</v>
      </c>
    </row>
    <row r="88" spans="1:27" ht="12" customHeight="1" x14ac:dyDescent="0.2">
      <c r="A88" s="17"/>
      <c r="B88" s="14" t="s">
        <v>79</v>
      </c>
      <c r="C88" s="20">
        <v>541.33000000000004</v>
      </c>
      <c r="D88" s="21">
        <f>C88*C$7</f>
        <v>20570.54</v>
      </c>
      <c r="E88" s="9"/>
      <c r="F88" s="22">
        <v>13.53</v>
      </c>
      <c r="G88" s="26">
        <f>F88*C$7</f>
        <v>514.14</v>
      </c>
    </row>
    <row r="89" spans="1:27" ht="12" customHeight="1" x14ac:dyDescent="0.2">
      <c r="A89" s="17"/>
      <c r="B89" s="14" t="s">
        <v>34</v>
      </c>
      <c r="C89" s="20">
        <v>531.33000000000004</v>
      </c>
      <c r="D89" s="21">
        <f>C89*C$8</f>
        <v>20721.870000000003</v>
      </c>
      <c r="E89" s="9"/>
      <c r="F89" s="22">
        <v>13.28</v>
      </c>
      <c r="G89" s="26">
        <f>F89*C$8</f>
        <v>517.91999999999996</v>
      </c>
    </row>
    <row r="90" spans="1:27" ht="12" customHeight="1" x14ac:dyDescent="0.2">
      <c r="A90" s="17"/>
      <c r="B90" s="14" t="s">
        <v>65</v>
      </c>
      <c r="C90" s="20">
        <v>328.67</v>
      </c>
      <c r="D90" s="21">
        <f>C90*C$9</f>
        <v>2629.36</v>
      </c>
      <c r="E90" s="9"/>
      <c r="F90" s="67">
        <v>8.2200000000000006</v>
      </c>
      <c r="G90" s="26">
        <f>F90*C$9</f>
        <v>65.760000000000005</v>
      </c>
    </row>
    <row r="91" spans="1:27" ht="12" customHeight="1" x14ac:dyDescent="0.2">
      <c r="A91" s="17"/>
      <c r="B91" s="14" t="s">
        <v>66</v>
      </c>
      <c r="C91" s="20">
        <v>328.67</v>
      </c>
      <c r="D91" s="21">
        <f>C91*C$10</f>
        <v>657.34</v>
      </c>
      <c r="E91" s="9"/>
      <c r="F91" s="67">
        <v>8.2200000000000006</v>
      </c>
      <c r="G91" s="26">
        <f>F91*C$10</f>
        <v>16.440000000000001</v>
      </c>
    </row>
    <row r="92" spans="1:27" ht="12" customHeight="1" x14ac:dyDescent="0.2">
      <c r="A92" s="17"/>
      <c r="B92" s="14" t="s">
        <v>67</v>
      </c>
      <c r="C92" s="20">
        <v>328.67</v>
      </c>
      <c r="D92" s="21">
        <f>C92*C$11</f>
        <v>11832.12</v>
      </c>
      <c r="E92" s="9"/>
      <c r="F92" s="67">
        <v>8.2200000000000006</v>
      </c>
      <c r="G92" s="26">
        <f>F92*C$11</f>
        <v>295.92</v>
      </c>
    </row>
    <row r="93" spans="1:27" ht="12" customHeight="1" x14ac:dyDescent="0.2">
      <c r="A93" s="17"/>
      <c r="B93" s="14" t="s">
        <v>68</v>
      </c>
      <c r="C93" s="20">
        <v>328.67</v>
      </c>
      <c r="D93" s="21">
        <f>C93*C$12</f>
        <v>3286.7000000000003</v>
      </c>
      <c r="E93" s="9"/>
      <c r="F93" s="67">
        <v>8.2200000000000006</v>
      </c>
      <c r="G93" s="26">
        <f>F93*C$12</f>
        <v>82.2</v>
      </c>
    </row>
    <row r="94" spans="1:27" ht="12" customHeight="1" x14ac:dyDescent="0.2">
      <c r="A94" s="17"/>
      <c r="B94" s="14" t="s">
        <v>22</v>
      </c>
      <c r="C94" s="45"/>
      <c r="D94" s="21">
        <f>C94*C$13</f>
        <v>0</v>
      </c>
      <c r="E94" s="9"/>
      <c r="F94" s="45"/>
      <c r="G94" s="26">
        <f>F94*C$13</f>
        <v>0</v>
      </c>
    </row>
    <row r="95" spans="1:27" ht="12" customHeight="1" x14ac:dyDescent="0.2">
      <c r="A95" s="17"/>
      <c r="B95" s="14" t="s">
        <v>9</v>
      </c>
      <c r="C95" s="45"/>
      <c r="D95" s="21">
        <f>C95*C$14</f>
        <v>0</v>
      </c>
      <c r="E95" s="9"/>
      <c r="F95" s="45"/>
      <c r="G95" s="26">
        <f>F95*C$14</f>
        <v>0</v>
      </c>
    </row>
    <row r="96" spans="1:27" ht="12" customHeight="1" x14ac:dyDescent="0.2">
      <c r="A96" s="17"/>
      <c r="B96" s="15" t="s">
        <v>80</v>
      </c>
      <c r="C96" s="23"/>
      <c r="D96" s="24">
        <f>SUM(D85:D95)</f>
        <v>120483.94</v>
      </c>
      <c r="E96" s="9"/>
      <c r="F96" s="25"/>
      <c r="G96" s="27">
        <f>SUM(G85:G95)</f>
        <v>3012.04</v>
      </c>
      <c r="I96" s="10"/>
      <c r="T96" s="44"/>
      <c r="U96" s="44"/>
      <c r="V96" s="44"/>
      <c r="W96" s="44"/>
      <c r="X96" s="44"/>
      <c r="Y96" s="44"/>
      <c r="Z96" s="44"/>
      <c r="AA96" s="44"/>
    </row>
    <row r="97" spans="1:45" ht="12" customHeight="1" x14ac:dyDescent="0.2">
      <c r="A97" s="18" t="s">
        <v>81</v>
      </c>
      <c r="B97" s="124"/>
      <c r="C97" s="124"/>
      <c r="D97" s="124"/>
      <c r="E97" s="124"/>
      <c r="F97" s="124"/>
      <c r="G97" s="124"/>
      <c r="I97" s="2" t="s">
        <v>71</v>
      </c>
    </row>
    <row r="98" spans="1:45" ht="12" customHeight="1" x14ac:dyDescent="0.2">
      <c r="A98" s="18" t="s">
        <v>83</v>
      </c>
      <c r="B98" s="122"/>
      <c r="C98" s="123"/>
      <c r="D98" s="123"/>
      <c r="E98" s="123"/>
      <c r="F98" s="123"/>
      <c r="G98" s="123"/>
    </row>
    <row r="99" spans="1:45" ht="27" customHeight="1" x14ac:dyDescent="0.2">
      <c r="A99" s="30" t="s">
        <v>84</v>
      </c>
      <c r="B99" s="124" t="s">
        <v>85</v>
      </c>
      <c r="C99" s="124"/>
      <c r="D99" s="124"/>
      <c r="E99" s="124"/>
      <c r="F99" s="124"/>
      <c r="G99" s="124"/>
      <c r="AB99" s="44"/>
      <c r="AC99" s="44"/>
    </row>
    <row r="100" spans="1:45" ht="30.75" customHeight="1" x14ac:dyDescent="0.2">
      <c r="A100" s="30" t="s">
        <v>86</v>
      </c>
      <c r="B100" s="125"/>
      <c r="C100" s="126"/>
      <c r="D100" s="126"/>
      <c r="E100" s="126"/>
      <c r="F100" s="126"/>
      <c r="G100" s="126"/>
    </row>
    <row r="101" spans="1:45" ht="12.75" x14ac:dyDescent="0.2">
      <c r="A101" s="19" t="s">
        <v>88</v>
      </c>
      <c r="B101" s="122"/>
      <c r="C101" s="123"/>
      <c r="D101" s="123"/>
      <c r="E101" s="123"/>
      <c r="F101" s="123"/>
      <c r="G101" s="123"/>
    </row>
    <row r="102" spans="1:45" ht="12" customHeight="1" x14ac:dyDescent="0.2">
      <c r="A102" s="11"/>
    </row>
    <row r="103" spans="1:45" ht="12" customHeight="1" x14ac:dyDescent="0.25">
      <c r="A103" s="16" t="s">
        <v>70</v>
      </c>
      <c r="B103" s="6" t="s">
        <v>160</v>
      </c>
      <c r="C103" s="7"/>
      <c r="D103" s="7"/>
      <c r="E103" s="7"/>
      <c r="F103" s="29"/>
      <c r="G103" s="29"/>
    </row>
    <row r="104" spans="1:45" ht="12" customHeight="1" x14ac:dyDescent="0.2">
      <c r="A104" s="17" t="s">
        <v>71</v>
      </c>
      <c r="B104" s="2" t="s">
        <v>161</v>
      </c>
      <c r="C104" s="127" t="s">
        <v>73</v>
      </c>
      <c r="D104" s="128"/>
      <c r="F104" s="127" t="s">
        <v>74</v>
      </c>
      <c r="G104" s="128"/>
    </row>
    <row r="105" spans="1:45" ht="12" customHeight="1" x14ac:dyDescent="0.2">
      <c r="A105" s="17"/>
      <c r="C105" s="8" t="s">
        <v>75</v>
      </c>
      <c r="D105" s="8" t="s">
        <v>76</v>
      </c>
      <c r="F105" s="8" t="s">
        <v>77</v>
      </c>
      <c r="G105" s="8" t="s">
        <v>78</v>
      </c>
    </row>
    <row r="106" spans="1:45" ht="12" customHeight="1" x14ac:dyDescent="0.2">
      <c r="A106" s="17"/>
      <c r="B106" s="14" t="s">
        <v>30</v>
      </c>
      <c r="C106" s="20">
        <v>344</v>
      </c>
      <c r="D106" s="21">
        <f>C106*C$4</f>
        <v>12728</v>
      </c>
      <c r="E106" s="9"/>
      <c r="F106" s="22">
        <v>8.6</v>
      </c>
      <c r="G106" s="26">
        <f>F106*C$4</f>
        <v>318.2</v>
      </c>
    </row>
    <row r="107" spans="1:45" ht="12" customHeight="1" x14ac:dyDescent="0.2">
      <c r="A107" s="17"/>
      <c r="B107" s="14" t="s">
        <v>31</v>
      </c>
      <c r="C107" s="20">
        <v>346</v>
      </c>
      <c r="D107" s="21">
        <f>C107*C$5</f>
        <v>13494</v>
      </c>
      <c r="E107" s="9"/>
      <c r="F107" s="22">
        <v>8.65</v>
      </c>
      <c r="G107" s="26">
        <f>F107*C$5</f>
        <v>337.35</v>
      </c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</row>
    <row r="108" spans="1:45" ht="12" customHeight="1" x14ac:dyDescent="0.2">
      <c r="A108" s="17"/>
      <c r="B108" s="14" t="s">
        <v>32</v>
      </c>
      <c r="C108" s="20">
        <v>328</v>
      </c>
      <c r="D108" s="21">
        <f>C108*C$6</f>
        <v>13120</v>
      </c>
      <c r="E108" s="9"/>
      <c r="F108" s="22">
        <v>8.1999999999999993</v>
      </c>
      <c r="G108" s="26">
        <f>F108*C$6</f>
        <v>328</v>
      </c>
    </row>
    <row r="109" spans="1:45" ht="12" customHeight="1" x14ac:dyDescent="0.2">
      <c r="A109" s="17"/>
      <c r="B109" s="14" t="s">
        <v>79</v>
      </c>
      <c r="C109" s="20">
        <v>367.33</v>
      </c>
      <c r="D109" s="21">
        <f>C109*C$7</f>
        <v>13958.539999999999</v>
      </c>
      <c r="E109" s="9"/>
      <c r="F109" s="22">
        <v>9.18</v>
      </c>
      <c r="G109" s="26">
        <f>F109*C$7</f>
        <v>348.84</v>
      </c>
    </row>
    <row r="110" spans="1:45" ht="12" customHeight="1" x14ac:dyDescent="0.2">
      <c r="A110" s="17"/>
      <c r="B110" s="14" t="s">
        <v>34</v>
      </c>
      <c r="C110" s="20">
        <v>340</v>
      </c>
      <c r="D110" s="21">
        <f>C110*C$8</f>
        <v>13260</v>
      </c>
      <c r="E110" s="9"/>
      <c r="F110" s="22">
        <v>8.5</v>
      </c>
      <c r="G110" s="26">
        <f>F110*C$8</f>
        <v>331.5</v>
      </c>
      <c r="I110" s="43"/>
      <c r="J110" s="10"/>
    </row>
    <row r="111" spans="1:45" ht="12" customHeight="1" x14ac:dyDescent="0.2">
      <c r="A111" s="17"/>
      <c r="B111" s="14" t="s">
        <v>65</v>
      </c>
      <c r="C111" s="20">
        <v>60.67</v>
      </c>
      <c r="D111" s="21">
        <f>C111*C$9</f>
        <v>485.36</v>
      </c>
      <c r="E111" s="9"/>
      <c r="F111" s="22">
        <v>1.52</v>
      </c>
      <c r="G111" s="26">
        <f>F111*C$9</f>
        <v>12.16</v>
      </c>
    </row>
    <row r="112" spans="1:45" ht="12" customHeight="1" x14ac:dyDescent="0.2">
      <c r="A112" s="17"/>
      <c r="B112" s="14" t="s">
        <v>66</v>
      </c>
      <c r="C112" s="20">
        <v>60.67</v>
      </c>
      <c r="D112" s="21">
        <f>C112*C$10</f>
        <v>121.34</v>
      </c>
      <c r="E112" s="9"/>
      <c r="F112" s="22">
        <v>1.52</v>
      </c>
      <c r="G112" s="26">
        <f>F112*C$10</f>
        <v>3.04</v>
      </c>
    </row>
    <row r="113" spans="1:45" ht="12" customHeight="1" x14ac:dyDescent="0.2">
      <c r="A113" s="17"/>
      <c r="B113" s="14" t="s">
        <v>67</v>
      </c>
      <c r="C113" s="20">
        <v>60.67</v>
      </c>
      <c r="D113" s="21">
        <f>C113*C$11</f>
        <v>2184.12</v>
      </c>
      <c r="E113" s="9"/>
      <c r="F113" s="22">
        <v>1.52</v>
      </c>
      <c r="G113" s="26">
        <f>F113*C$11</f>
        <v>54.72</v>
      </c>
    </row>
    <row r="114" spans="1:45" ht="12" customHeight="1" x14ac:dyDescent="0.2">
      <c r="A114" s="17"/>
      <c r="B114" s="14" t="s">
        <v>68</v>
      </c>
      <c r="C114" s="20">
        <v>60.67</v>
      </c>
      <c r="D114" s="21">
        <f>C114*C$12</f>
        <v>606.70000000000005</v>
      </c>
      <c r="E114" s="9"/>
      <c r="F114" s="22">
        <v>1.52</v>
      </c>
      <c r="G114" s="26">
        <f>F114*C$12</f>
        <v>15.2</v>
      </c>
    </row>
    <row r="115" spans="1:45" ht="12" customHeight="1" x14ac:dyDescent="0.2">
      <c r="A115" s="17"/>
      <c r="B115" s="14" t="s">
        <v>22</v>
      </c>
      <c r="C115" s="45"/>
      <c r="D115" s="21">
        <f>C115*C$13</f>
        <v>0</v>
      </c>
      <c r="E115" s="9"/>
      <c r="F115" s="45"/>
      <c r="G115" s="26">
        <f>F115*C$13</f>
        <v>0</v>
      </c>
    </row>
    <row r="116" spans="1:45" ht="12" customHeight="1" x14ac:dyDescent="0.2">
      <c r="A116" s="17"/>
      <c r="B116" s="14" t="s">
        <v>9</v>
      </c>
      <c r="C116" s="45"/>
      <c r="D116" s="21">
        <f>C116*C$14</f>
        <v>0</v>
      </c>
      <c r="E116" s="9"/>
      <c r="F116" s="45"/>
      <c r="G116" s="26">
        <f>F116*C$14</f>
        <v>0</v>
      </c>
    </row>
    <row r="117" spans="1:45" ht="12" customHeight="1" x14ac:dyDescent="0.2">
      <c r="A117" s="17"/>
      <c r="B117" s="15" t="s">
        <v>80</v>
      </c>
      <c r="C117" s="23"/>
      <c r="D117" s="24">
        <f>SUM(D106:D116)</f>
        <v>69958.06</v>
      </c>
      <c r="E117" s="9"/>
      <c r="F117" s="25"/>
      <c r="G117" s="27">
        <f>SUM(G106:G116)</f>
        <v>1749.01</v>
      </c>
      <c r="I117" s="10"/>
      <c r="T117" s="44"/>
      <c r="U117" s="44"/>
      <c r="V117" s="44"/>
      <c r="W117" s="44"/>
      <c r="X117" s="44"/>
      <c r="Y117" s="44"/>
      <c r="Z117" s="44"/>
      <c r="AA117" s="44"/>
    </row>
    <row r="118" spans="1:45" ht="12" customHeight="1" x14ac:dyDescent="0.2">
      <c r="A118" s="18" t="s">
        <v>81</v>
      </c>
      <c r="B118" s="124"/>
      <c r="C118" s="124"/>
      <c r="D118" s="124"/>
      <c r="E118" s="124"/>
      <c r="F118" s="124"/>
      <c r="G118" s="124"/>
      <c r="I118" s="2" t="s">
        <v>71</v>
      </c>
    </row>
    <row r="119" spans="1:45" ht="12.75" x14ac:dyDescent="0.2">
      <c r="A119" s="18" t="s">
        <v>83</v>
      </c>
      <c r="B119" s="122"/>
      <c r="C119" s="123"/>
      <c r="D119" s="123"/>
      <c r="E119" s="123"/>
      <c r="F119" s="123"/>
      <c r="G119" s="123"/>
    </row>
    <row r="120" spans="1:45" ht="29.45" customHeight="1" x14ac:dyDescent="0.2">
      <c r="A120" s="30" t="s">
        <v>84</v>
      </c>
      <c r="B120" s="124" t="s">
        <v>85</v>
      </c>
      <c r="C120" s="124"/>
      <c r="D120" s="124"/>
      <c r="E120" s="124"/>
      <c r="F120" s="124"/>
      <c r="G120" s="124"/>
      <c r="AB120" s="44"/>
      <c r="AC120" s="44"/>
    </row>
    <row r="121" spans="1:45" ht="28.35" customHeight="1" x14ac:dyDescent="0.2">
      <c r="A121" s="30" t="s">
        <v>86</v>
      </c>
      <c r="B121" s="125"/>
      <c r="C121" s="126"/>
      <c r="D121" s="126"/>
      <c r="E121" s="126"/>
      <c r="F121" s="126"/>
      <c r="G121" s="126"/>
    </row>
    <row r="122" spans="1:45" ht="12.75" x14ac:dyDescent="0.2">
      <c r="A122" s="19" t="s">
        <v>88</v>
      </c>
      <c r="B122" s="143"/>
      <c r="C122" s="144"/>
      <c r="D122" s="144"/>
      <c r="E122" s="144"/>
      <c r="F122" s="144"/>
      <c r="G122" s="144"/>
    </row>
    <row r="123" spans="1:45" ht="12" customHeight="1" x14ac:dyDescent="0.2">
      <c r="A123" s="78"/>
      <c r="B123" s="75"/>
      <c r="C123" s="76"/>
      <c r="D123" s="76"/>
      <c r="E123" s="76"/>
      <c r="F123" s="76"/>
      <c r="G123" s="76"/>
    </row>
    <row r="124" spans="1:45" ht="12" customHeight="1" x14ac:dyDescent="0.25">
      <c r="A124" s="16" t="s">
        <v>70</v>
      </c>
      <c r="B124" s="6" t="s">
        <v>162</v>
      </c>
      <c r="C124" s="7"/>
      <c r="D124" s="7"/>
      <c r="E124" s="7"/>
      <c r="F124" s="29"/>
      <c r="G124" s="29"/>
    </row>
    <row r="125" spans="1:45" ht="12" customHeight="1" x14ac:dyDescent="0.2">
      <c r="A125" s="17" t="s">
        <v>71</v>
      </c>
      <c r="B125" s="2" t="s">
        <v>163</v>
      </c>
      <c r="C125" s="127" t="s">
        <v>73</v>
      </c>
      <c r="D125" s="128"/>
      <c r="F125" s="127" t="s">
        <v>74</v>
      </c>
      <c r="G125" s="128"/>
    </row>
    <row r="126" spans="1:45" ht="12" customHeight="1" x14ac:dyDescent="0.2">
      <c r="A126" s="17"/>
      <c r="C126" s="8" t="s">
        <v>75</v>
      </c>
      <c r="D126" s="8" t="s">
        <v>76</v>
      </c>
      <c r="F126" s="8" t="s">
        <v>77</v>
      </c>
      <c r="G126" s="8" t="s">
        <v>78</v>
      </c>
    </row>
    <row r="127" spans="1:45" ht="12" customHeight="1" x14ac:dyDescent="0.2">
      <c r="A127" s="17"/>
      <c r="B127" s="14" t="s">
        <v>30</v>
      </c>
      <c r="C127" s="20">
        <v>44</v>
      </c>
      <c r="D127" s="21">
        <f>C127*C$4</f>
        <v>1628</v>
      </c>
      <c r="E127" s="9"/>
      <c r="F127" s="22">
        <v>1.1000000000000001</v>
      </c>
      <c r="G127" s="26">
        <f>F127*C$4</f>
        <v>40.700000000000003</v>
      </c>
    </row>
    <row r="128" spans="1:45" ht="12" customHeight="1" x14ac:dyDescent="0.2">
      <c r="A128" s="17"/>
      <c r="B128" s="14" t="s">
        <v>31</v>
      </c>
      <c r="C128" s="20">
        <v>44</v>
      </c>
      <c r="D128" s="21">
        <f>C128*C$5</f>
        <v>1716</v>
      </c>
      <c r="E128" s="9"/>
      <c r="F128" s="22">
        <v>1.1000000000000001</v>
      </c>
      <c r="G128" s="26">
        <f>F128*C$5</f>
        <v>42.900000000000006</v>
      </c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</row>
    <row r="129" spans="1:7" ht="12" customHeight="1" x14ac:dyDescent="0.2">
      <c r="A129" s="17"/>
      <c r="B129" s="14" t="s">
        <v>32</v>
      </c>
      <c r="C129" s="20">
        <v>44</v>
      </c>
      <c r="D129" s="21">
        <f>C129*C$6</f>
        <v>1760</v>
      </c>
      <c r="E129" s="9"/>
      <c r="F129" s="22">
        <v>1.1000000000000001</v>
      </c>
      <c r="G129" s="26">
        <f>F129*C$6</f>
        <v>44</v>
      </c>
    </row>
    <row r="130" spans="1:7" ht="12" customHeight="1" x14ac:dyDescent="0.2">
      <c r="A130" s="17"/>
      <c r="B130" s="14" t="s">
        <v>79</v>
      </c>
      <c r="C130" s="20">
        <v>44</v>
      </c>
      <c r="D130" s="21">
        <f>C130*C$7</f>
        <v>1672</v>
      </c>
      <c r="E130" s="9"/>
      <c r="F130" s="22">
        <v>1.1000000000000001</v>
      </c>
      <c r="G130" s="26">
        <f>F130*C$7</f>
        <v>41.800000000000004</v>
      </c>
    </row>
    <row r="131" spans="1:7" ht="12" customHeight="1" x14ac:dyDescent="0.2">
      <c r="A131" s="17"/>
      <c r="B131" s="14" t="s">
        <v>34</v>
      </c>
      <c r="C131" s="20">
        <v>44</v>
      </c>
      <c r="D131" s="21">
        <f>C131*C$8</f>
        <v>1716</v>
      </c>
      <c r="E131" s="9"/>
      <c r="F131" s="22">
        <v>1.1000000000000001</v>
      </c>
      <c r="G131" s="26">
        <f>F131*C$8</f>
        <v>42.900000000000006</v>
      </c>
    </row>
    <row r="132" spans="1:7" ht="12" customHeight="1" x14ac:dyDescent="0.2">
      <c r="A132" s="17"/>
      <c r="B132" s="14" t="s">
        <v>65</v>
      </c>
      <c r="C132" s="45"/>
      <c r="D132" s="21">
        <f>C132*C$9</f>
        <v>0</v>
      </c>
      <c r="E132" s="9"/>
      <c r="F132" s="46"/>
      <c r="G132" s="26">
        <f>F132*C$9</f>
        <v>0</v>
      </c>
    </row>
    <row r="133" spans="1:7" ht="12" customHeight="1" x14ac:dyDescent="0.2">
      <c r="A133" s="17"/>
      <c r="B133" s="14" t="s">
        <v>66</v>
      </c>
      <c r="C133" s="45"/>
      <c r="D133" s="21">
        <f>C133*C$10</f>
        <v>0</v>
      </c>
      <c r="E133" s="9"/>
      <c r="F133" s="46"/>
      <c r="G133" s="26">
        <f>F133*C$10</f>
        <v>0</v>
      </c>
    </row>
    <row r="134" spans="1:7" ht="12" customHeight="1" x14ac:dyDescent="0.2">
      <c r="A134" s="17"/>
      <c r="B134" s="14" t="s">
        <v>67</v>
      </c>
      <c r="C134" s="45"/>
      <c r="D134" s="21">
        <f>C134*C$11</f>
        <v>0</v>
      </c>
      <c r="E134" s="9"/>
      <c r="F134" s="46"/>
      <c r="G134" s="26">
        <f>F134*C$11</f>
        <v>0</v>
      </c>
    </row>
    <row r="135" spans="1:7" ht="12" customHeight="1" x14ac:dyDescent="0.2">
      <c r="A135" s="17"/>
      <c r="B135" s="14" t="s">
        <v>68</v>
      </c>
      <c r="C135" s="45"/>
      <c r="D135" s="21">
        <f>C135*C$12</f>
        <v>0</v>
      </c>
      <c r="E135" s="9"/>
      <c r="F135" s="46"/>
      <c r="G135" s="26">
        <f>F135*C$12</f>
        <v>0</v>
      </c>
    </row>
    <row r="136" spans="1:7" ht="12" customHeight="1" x14ac:dyDescent="0.2">
      <c r="A136" s="17"/>
      <c r="B136" s="14" t="s">
        <v>22</v>
      </c>
      <c r="C136" s="45"/>
      <c r="D136" s="21">
        <f>C136*C$13</f>
        <v>0</v>
      </c>
      <c r="E136" s="9"/>
      <c r="F136" s="46"/>
      <c r="G136" s="26">
        <f>F136*C$13</f>
        <v>0</v>
      </c>
    </row>
    <row r="137" spans="1:7" ht="12" customHeight="1" x14ac:dyDescent="0.2">
      <c r="A137" s="17"/>
      <c r="B137" s="14" t="s">
        <v>9</v>
      </c>
      <c r="C137" s="45"/>
      <c r="D137" s="21">
        <f>C137*C$14</f>
        <v>0</v>
      </c>
      <c r="E137" s="9"/>
      <c r="F137" s="46"/>
      <c r="G137" s="26">
        <f>F137*C$14</f>
        <v>0</v>
      </c>
    </row>
    <row r="138" spans="1:7" ht="12" customHeight="1" x14ac:dyDescent="0.2">
      <c r="A138" s="17"/>
      <c r="B138" s="15" t="s">
        <v>80</v>
      </c>
      <c r="C138" s="23"/>
      <c r="D138" s="24">
        <f>SUM(D127:D137)</f>
        <v>8492</v>
      </c>
      <c r="E138" s="9"/>
      <c r="F138" s="25"/>
      <c r="G138" s="27">
        <f>SUM(G127:G137)</f>
        <v>212.3</v>
      </c>
    </row>
    <row r="139" spans="1:7" ht="12" customHeight="1" x14ac:dyDescent="0.2">
      <c r="A139" s="18" t="s">
        <v>81</v>
      </c>
      <c r="B139" s="124"/>
      <c r="C139" s="124"/>
      <c r="D139" s="124"/>
      <c r="E139" s="124"/>
      <c r="F139" s="124"/>
      <c r="G139" s="124"/>
    </row>
    <row r="140" spans="1:7" ht="12.75" x14ac:dyDescent="0.2">
      <c r="A140" s="18" t="s">
        <v>83</v>
      </c>
      <c r="B140" s="122"/>
      <c r="C140" s="123"/>
      <c r="D140" s="123"/>
      <c r="E140" s="123"/>
      <c r="F140" s="123"/>
      <c r="G140" s="123"/>
    </row>
    <row r="141" spans="1:7" ht="28.35" customHeight="1" x14ac:dyDescent="0.2">
      <c r="A141" s="30" t="s">
        <v>84</v>
      </c>
      <c r="B141" s="124" t="s">
        <v>85</v>
      </c>
      <c r="C141" s="124"/>
      <c r="D141" s="124"/>
      <c r="E141" s="124"/>
      <c r="F141" s="124"/>
      <c r="G141" s="124"/>
    </row>
    <row r="142" spans="1:7" ht="30" customHeight="1" x14ac:dyDescent="0.2">
      <c r="A142" s="30" t="s">
        <v>86</v>
      </c>
      <c r="B142" s="125"/>
      <c r="C142" s="126"/>
      <c r="D142" s="126"/>
      <c r="E142" s="126"/>
      <c r="F142" s="126"/>
      <c r="G142" s="126"/>
    </row>
    <row r="143" spans="1:7" ht="12.75" x14ac:dyDescent="0.2">
      <c r="A143" s="19" t="s">
        <v>88</v>
      </c>
      <c r="B143" s="122"/>
      <c r="C143" s="142"/>
      <c r="D143" s="142"/>
      <c r="E143" s="142"/>
      <c r="F143" s="142"/>
      <c r="G143" s="142"/>
    </row>
    <row r="144" spans="1:7" ht="12" customHeight="1" x14ac:dyDescent="0.2">
      <c r="A144" s="11"/>
    </row>
    <row r="145" spans="1:7" ht="12" customHeight="1" x14ac:dyDescent="0.2">
      <c r="A145" s="12"/>
    </row>
    <row r="146" spans="1:7" ht="12" customHeight="1" x14ac:dyDescent="0.25">
      <c r="A146" s="16" t="s">
        <v>70</v>
      </c>
      <c r="B146" s="6" t="s">
        <v>164</v>
      </c>
      <c r="C146" s="7"/>
      <c r="D146" s="7"/>
      <c r="E146" s="7"/>
      <c r="F146" s="29"/>
      <c r="G146" s="29"/>
    </row>
    <row r="147" spans="1:7" ht="12" customHeight="1" x14ac:dyDescent="0.2">
      <c r="A147" s="17" t="s">
        <v>71</v>
      </c>
      <c r="B147" s="2" t="s">
        <v>165</v>
      </c>
      <c r="C147" s="127" t="s">
        <v>73</v>
      </c>
      <c r="D147" s="128"/>
      <c r="F147" s="127" t="s">
        <v>74</v>
      </c>
      <c r="G147" s="128"/>
    </row>
    <row r="148" spans="1:7" ht="12" customHeight="1" x14ac:dyDescent="0.2">
      <c r="A148" s="17"/>
      <c r="C148" s="8" t="s">
        <v>75</v>
      </c>
      <c r="D148" s="8" t="s">
        <v>76</v>
      </c>
      <c r="F148" s="8" t="s">
        <v>77</v>
      </c>
      <c r="G148" s="8" t="s">
        <v>78</v>
      </c>
    </row>
    <row r="149" spans="1:7" ht="12" customHeight="1" x14ac:dyDescent="0.2">
      <c r="A149" s="17"/>
      <c r="B149" s="14" t="s">
        <v>30</v>
      </c>
      <c r="C149" s="20">
        <v>424.66666670000001</v>
      </c>
      <c r="D149" s="21">
        <f>C149*C$4</f>
        <v>15712.666667900001</v>
      </c>
      <c r="E149" s="9"/>
      <c r="F149" s="22">
        <v>10.616666670000001</v>
      </c>
      <c r="G149" s="26">
        <f>F149*C$4</f>
        <v>392.81666679</v>
      </c>
    </row>
    <row r="150" spans="1:7" ht="12" customHeight="1" x14ac:dyDescent="0.2">
      <c r="A150" s="17"/>
      <c r="B150" s="14" t="s">
        <v>31</v>
      </c>
      <c r="C150" s="20">
        <v>424.66666670000001</v>
      </c>
      <c r="D150" s="21">
        <f>C150*C$5</f>
        <v>16562.000001299999</v>
      </c>
      <c r="E150" s="9"/>
      <c r="F150" s="22">
        <v>10.616666670000001</v>
      </c>
      <c r="G150" s="26">
        <f>F150*C$5</f>
        <v>414.05000013000006</v>
      </c>
    </row>
    <row r="151" spans="1:7" ht="12" customHeight="1" x14ac:dyDescent="0.2">
      <c r="A151" s="17"/>
      <c r="B151" s="14" t="s">
        <v>32</v>
      </c>
      <c r="C151" s="20">
        <v>424.66666670000001</v>
      </c>
      <c r="D151" s="21">
        <f>C151*C$6</f>
        <v>16986.666668000002</v>
      </c>
      <c r="E151" s="9"/>
      <c r="F151" s="22">
        <v>10.616666670000001</v>
      </c>
      <c r="G151" s="26">
        <f>F151*C$6</f>
        <v>424.66666680000003</v>
      </c>
    </row>
    <row r="152" spans="1:7" ht="12" customHeight="1" x14ac:dyDescent="0.2">
      <c r="A152" s="17"/>
      <c r="B152" s="14" t="s">
        <v>79</v>
      </c>
      <c r="C152" s="20">
        <v>424.66666670000001</v>
      </c>
      <c r="D152" s="21">
        <f>C152*C$7</f>
        <v>16137.3333346</v>
      </c>
      <c r="E152" s="9"/>
      <c r="F152" s="22">
        <v>10.616666670000001</v>
      </c>
      <c r="G152" s="26">
        <f>F152*C$7</f>
        <v>403.43333346000003</v>
      </c>
    </row>
    <row r="153" spans="1:7" ht="12" customHeight="1" x14ac:dyDescent="0.2">
      <c r="A153" s="17"/>
      <c r="B153" s="14" t="s">
        <v>34</v>
      </c>
      <c r="C153" s="20">
        <v>424.66666670000001</v>
      </c>
      <c r="D153" s="21">
        <f>C153*C$8</f>
        <v>16562.000001299999</v>
      </c>
      <c r="E153" s="9"/>
      <c r="F153" s="22">
        <v>10.616666670000001</v>
      </c>
      <c r="G153" s="26">
        <f>F153*C$8</f>
        <v>414.05000013000006</v>
      </c>
    </row>
    <row r="154" spans="1:7" ht="12" customHeight="1" x14ac:dyDescent="0.2">
      <c r="A154" s="17"/>
      <c r="B154" s="14" t="s">
        <v>65</v>
      </c>
      <c r="C154" s="20">
        <v>424.66666670000001</v>
      </c>
      <c r="D154" s="21">
        <f>C154*C$9</f>
        <v>3397.3333336000001</v>
      </c>
      <c r="E154" s="9"/>
      <c r="F154" s="22">
        <v>10.616666670000001</v>
      </c>
      <c r="G154" s="26">
        <f>F154*C$9</f>
        <v>84.933333360000006</v>
      </c>
    </row>
    <row r="155" spans="1:7" ht="12" customHeight="1" x14ac:dyDescent="0.2">
      <c r="A155" s="17"/>
      <c r="B155" s="14" t="s">
        <v>66</v>
      </c>
      <c r="C155" s="20">
        <v>424.66666670000001</v>
      </c>
      <c r="D155" s="21">
        <f>C155*C$10</f>
        <v>849.33333340000001</v>
      </c>
      <c r="E155" s="9"/>
      <c r="F155" s="22">
        <v>10.616666670000001</v>
      </c>
      <c r="G155" s="26">
        <f>F155*C$10</f>
        <v>21.233333340000001</v>
      </c>
    </row>
    <row r="156" spans="1:7" ht="12" customHeight="1" x14ac:dyDescent="0.2">
      <c r="A156" s="17"/>
      <c r="B156" s="14" t="s">
        <v>67</v>
      </c>
      <c r="C156" s="20">
        <v>424.66666670000001</v>
      </c>
      <c r="D156" s="21">
        <f>C156*C$11</f>
        <v>15288.0000012</v>
      </c>
      <c r="E156" s="9"/>
      <c r="F156" s="22">
        <v>10.616666670000001</v>
      </c>
      <c r="G156" s="26">
        <f>F156*C$11</f>
        <v>382.20000012000003</v>
      </c>
    </row>
    <row r="157" spans="1:7" ht="12" customHeight="1" x14ac:dyDescent="0.2">
      <c r="A157" s="17"/>
      <c r="B157" s="14" t="s">
        <v>68</v>
      </c>
      <c r="C157" s="20">
        <v>424.66666670000001</v>
      </c>
      <c r="D157" s="21">
        <f>C157*C$12</f>
        <v>4246.6666670000004</v>
      </c>
      <c r="E157" s="9"/>
      <c r="F157" s="22">
        <v>10.616666670000001</v>
      </c>
      <c r="G157" s="26">
        <f>F157*C$12</f>
        <v>106.16666670000001</v>
      </c>
    </row>
    <row r="158" spans="1:7" ht="12" customHeight="1" x14ac:dyDescent="0.2">
      <c r="A158" s="17"/>
      <c r="B158" s="14" t="s">
        <v>22</v>
      </c>
      <c r="C158" s="20">
        <v>228.667</v>
      </c>
      <c r="D158" s="21">
        <f>C158*C$13</f>
        <v>12576.684999999999</v>
      </c>
      <c r="E158" s="9"/>
      <c r="F158" s="22">
        <v>5.72</v>
      </c>
      <c r="G158" s="26">
        <f>F158*C$13</f>
        <v>314.59999999999997</v>
      </c>
    </row>
    <row r="159" spans="1:7" ht="12" customHeight="1" x14ac:dyDescent="0.2">
      <c r="A159" s="17"/>
      <c r="B159" s="14" t="s">
        <v>9</v>
      </c>
      <c r="C159" s="45"/>
      <c r="D159" s="21">
        <f>C159*C$14</f>
        <v>0</v>
      </c>
      <c r="E159" s="9"/>
      <c r="F159" s="45"/>
      <c r="G159" s="26">
        <f>F159*C$14</f>
        <v>0</v>
      </c>
    </row>
    <row r="160" spans="1:7" ht="12" customHeight="1" x14ac:dyDescent="0.2">
      <c r="A160" s="17"/>
      <c r="B160" s="15" t="s">
        <v>80</v>
      </c>
      <c r="C160" s="23"/>
      <c r="D160" s="24">
        <f>SUM(D149:D159)</f>
        <v>118318.6850083</v>
      </c>
      <c r="E160" s="9"/>
      <c r="F160" s="25"/>
      <c r="G160" s="27">
        <f>SUM(G149:G159)</f>
        <v>2958.15000083</v>
      </c>
    </row>
    <row r="161" spans="1:7" ht="12" customHeight="1" x14ac:dyDescent="0.2">
      <c r="A161" s="18" t="s">
        <v>81</v>
      </c>
      <c r="B161" s="124"/>
      <c r="C161" s="124"/>
      <c r="D161" s="124"/>
      <c r="E161" s="124"/>
      <c r="F161" s="124"/>
      <c r="G161" s="124"/>
    </row>
    <row r="162" spans="1:7" ht="12" customHeight="1" x14ac:dyDescent="0.2">
      <c r="A162" s="18" t="s">
        <v>83</v>
      </c>
      <c r="B162" s="122"/>
      <c r="C162" s="123"/>
      <c r="D162" s="123"/>
      <c r="E162" s="123"/>
      <c r="F162" s="123"/>
      <c r="G162" s="123"/>
    </row>
    <row r="163" spans="1:7" ht="29.45" customHeight="1" x14ac:dyDescent="0.2">
      <c r="A163" s="30" t="s">
        <v>84</v>
      </c>
      <c r="B163" s="124" t="s">
        <v>85</v>
      </c>
      <c r="C163" s="124"/>
      <c r="D163" s="124"/>
      <c r="E163" s="124"/>
      <c r="F163" s="124"/>
      <c r="G163" s="124"/>
    </row>
    <row r="164" spans="1:7" ht="28.5" customHeight="1" x14ac:dyDescent="0.2">
      <c r="A164" s="30" t="s">
        <v>86</v>
      </c>
      <c r="B164" s="125"/>
      <c r="C164" s="126"/>
      <c r="D164" s="126"/>
      <c r="E164" s="126"/>
      <c r="F164" s="126"/>
      <c r="G164" s="126"/>
    </row>
    <row r="165" spans="1:7" ht="12" customHeight="1" x14ac:dyDescent="0.2">
      <c r="A165" s="19" t="s">
        <v>88</v>
      </c>
      <c r="B165" s="145"/>
      <c r="C165" s="123"/>
      <c r="D165" s="123"/>
      <c r="E165" s="123"/>
      <c r="F165" s="123"/>
      <c r="G165" s="123"/>
    </row>
    <row r="166" spans="1:7" ht="12" customHeight="1" x14ac:dyDescent="0.2">
      <c r="A166" s="12"/>
    </row>
    <row r="167" spans="1:7" ht="12" customHeight="1" x14ac:dyDescent="0.25">
      <c r="A167" s="16" t="s">
        <v>70</v>
      </c>
      <c r="B167" s="6" t="s">
        <v>166</v>
      </c>
      <c r="C167" s="7"/>
      <c r="D167" s="7"/>
      <c r="E167" s="7"/>
      <c r="F167" s="29"/>
      <c r="G167" s="29"/>
    </row>
    <row r="168" spans="1:7" ht="12" customHeight="1" x14ac:dyDescent="0.2">
      <c r="A168" s="17" t="s">
        <v>71</v>
      </c>
      <c r="B168" s="2" t="s">
        <v>167</v>
      </c>
      <c r="C168" s="127" t="s">
        <v>73</v>
      </c>
      <c r="D168" s="128"/>
      <c r="F168" s="127" t="s">
        <v>74</v>
      </c>
      <c r="G168" s="128"/>
    </row>
    <row r="169" spans="1:7" ht="12" customHeight="1" x14ac:dyDescent="0.2">
      <c r="A169" s="17"/>
      <c r="C169" s="8" t="s">
        <v>75</v>
      </c>
      <c r="D169" s="8" t="s">
        <v>76</v>
      </c>
      <c r="F169" s="8" t="s">
        <v>77</v>
      </c>
      <c r="G169" s="8" t="s">
        <v>78</v>
      </c>
    </row>
    <row r="170" spans="1:7" ht="12" customHeight="1" x14ac:dyDescent="0.2">
      <c r="A170" s="17"/>
      <c r="B170" s="14" t="s">
        <v>30</v>
      </c>
      <c r="C170" s="20">
        <v>6.67</v>
      </c>
      <c r="D170" s="21">
        <f>C170*C$4</f>
        <v>246.79</v>
      </c>
      <c r="E170" s="9"/>
      <c r="F170" s="22">
        <v>0.6</v>
      </c>
      <c r="G170" s="26">
        <f>F170*C$4</f>
        <v>22.2</v>
      </c>
    </row>
    <row r="171" spans="1:7" ht="12" customHeight="1" x14ac:dyDescent="0.2">
      <c r="A171" s="17"/>
      <c r="B171" s="14" t="s">
        <v>31</v>
      </c>
      <c r="C171" s="20">
        <v>6.67</v>
      </c>
      <c r="D171" s="21">
        <f>C171*C$5</f>
        <v>260.13</v>
      </c>
      <c r="E171" s="9"/>
      <c r="F171" s="22">
        <v>0.6</v>
      </c>
      <c r="G171" s="26">
        <f>F171*C$5</f>
        <v>23.4</v>
      </c>
    </row>
    <row r="172" spans="1:7" ht="12" customHeight="1" x14ac:dyDescent="0.2">
      <c r="A172" s="17"/>
      <c r="B172" s="14" t="s">
        <v>32</v>
      </c>
      <c r="C172" s="20">
        <v>6.67</v>
      </c>
      <c r="D172" s="21">
        <f>C172*C$6</f>
        <v>266.8</v>
      </c>
      <c r="E172" s="9"/>
      <c r="F172" s="22">
        <v>0.6</v>
      </c>
      <c r="G172" s="26">
        <f>F172*C$6</f>
        <v>24</v>
      </c>
    </row>
    <row r="173" spans="1:7" ht="12" customHeight="1" x14ac:dyDescent="0.2">
      <c r="A173" s="17"/>
      <c r="B173" s="14" t="s">
        <v>79</v>
      </c>
      <c r="C173" s="20">
        <v>6.67</v>
      </c>
      <c r="D173" s="21">
        <f>C173*C$7</f>
        <v>253.46</v>
      </c>
      <c r="E173" s="9"/>
      <c r="F173" s="22">
        <v>0.6</v>
      </c>
      <c r="G173" s="26">
        <f>F173*C$7</f>
        <v>22.8</v>
      </c>
    </row>
    <row r="174" spans="1:7" ht="12" customHeight="1" x14ac:dyDescent="0.2">
      <c r="A174" s="17"/>
      <c r="B174" s="14" t="s">
        <v>34</v>
      </c>
      <c r="C174" s="20">
        <v>6.67</v>
      </c>
      <c r="D174" s="21">
        <f>C174*C$8</f>
        <v>260.13</v>
      </c>
      <c r="E174" s="9"/>
      <c r="F174" s="22">
        <v>0.6</v>
      </c>
      <c r="G174" s="26">
        <f>F174*C$8</f>
        <v>23.4</v>
      </c>
    </row>
    <row r="175" spans="1:7" ht="12" customHeight="1" x14ac:dyDescent="0.2">
      <c r="A175" s="17"/>
      <c r="B175" s="14" t="s">
        <v>65</v>
      </c>
      <c r="C175" s="45"/>
      <c r="D175" s="21">
        <f>C175*C$9</f>
        <v>0</v>
      </c>
      <c r="E175" s="9"/>
      <c r="F175" s="46"/>
      <c r="G175" s="26">
        <f>F175*C$9</f>
        <v>0</v>
      </c>
    </row>
    <row r="176" spans="1:7" ht="12" customHeight="1" x14ac:dyDescent="0.2">
      <c r="A176" s="17"/>
      <c r="B176" s="14" t="s">
        <v>66</v>
      </c>
      <c r="C176" s="45"/>
      <c r="D176" s="21">
        <f>C176*C$10</f>
        <v>0</v>
      </c>
      <c r="E176" s="9"/>
      <c r="F176" s="46"/>
      <c r="G176" s="26">
        <f>F176*C$10</f>
        <v>0</v>
      </c>
    </row>
    <row r="177" spans="1:7" ht="12" customHeight="1" x14ac:dyDescent="0.2">
      <c r="A177" s="17"/>
      <c r="B177" s="14" t="s">
        <v>67</v>
      </c>
      <c r="C177" s="45"/>
      <c r="D177" s="21">
        <f>C177*C$11</f>
        <v>0</v>
      </c>
      <c r="E177" s="9"/>
      <c r="F177" s="46"/>
      <c r="G177" s="26">
        <f>F177*C$11</f>
        <v>0</v>
      </c>
    </row>
    <row r="178" spans="1:7" ht="12" customHeight="1" x14ac:dyDescent="0.2">
      <c r="A178" s="17"/>
      <c r="B178" s="14" t="s">
        <v>68</v>
      </c>
      <c r="C178" s="45"/>
      <c r="D178" s="21">
        <f>C178*C$12</f>
        <v>0</v>
      </c>
      <c r="E178" s="9"/>
      <c r="F178" s="46"/>
      <c r="G178" s="26">
        <f>F178*C$12</f>
        <v>0</v>
      </c>
    </row>
    <row r="179" spans="1:7" ht="12" customHeight="1" x14ac:dyDescent="0.2">
      <c r="A179" s="17"/>
      <c r="B179" s="14" t="s">
        <v>22</v>
      </c>
      <c r="C179" s="45"/>
      <c r="D179" s="21">
        <f>C179*C$13</f>
        <v>0</v>
      </c>
      <c r="E179" s="9"/>
      <c r="F179" s="46"/>
      <c r="G179" s="26">
        <f>F179*C$13</f>
        <v>0</v>
      </c>
    </row>
    <row r="180" spans="1:7" ht="12" customHeight="1" x14ac:dyDescent="0.2">
      <c r="A180" s="17"/>
      <c r="B180" s="14" t="s">
        <v>9</v>
      </c>
      <c r="C180" s="45"/>
      <c r="D180" s="21">
        <f>C180*C$14</f>
        <v>0</v>
      </c>
      <c r="E180" s="9"/>
      <c r="F180" s="46"/>
      <c r="G180" s="26">
        <f>F180*C$14</f>
        <v>0</v>
      </c>
    </row>
    <row r="181" spans="1:7" ht="12" customHeight="1" x14ac:dyDescent="0.2">
      <c r="A181" s="17"/>
      <c r="B181" s="15" t="s">
        <v>80</v>
      </c>
      <c r="C181" s="23"/>
      <c r="D181" s="24">
        <f>SUM(D170:D180)</f>
        <v>1287.31</v>
      </c>
      <c r="E181" s="9"/>
      <c r="F181" s="25"/>
      <c r="G181" s="27">
        <f>SUM(G170:G180)</f>
        <v>115.79999999999998</v>
      </c>
    </row>
    <row r="182" spans="1:7" ht="12" customHeight="1" x14ac:dyDescent="0.2">
      <c r="A182" s="18" t="s">
        <v>81</v>
      </c>
      <c r="B182" s="124"/>
      <c r="C182" s="124"/>
      <c r="D182" s="124"/>
      <c r="E182" s="124"/>
      <c r="F182" s="124"/>
      <c r="G182" s="124"/>
    </row>
    <row r="183" spans="1:7" ht="12" customHeight="1" x14ac:dyDescent="0.2">
      <c r="A183" s="18" t="s">
        <v>83</v>
      </c>
      <c r="B183" s="122"/>
      <c r="C183" s="123"/>
      <c r="D183" s="123"/>
      <c r="E183" s="123"/>
      <c r="F183" s="123"/>
      <c r="G183" s="123"/>
    </row>
    <row r="184" spans="1:7" ht="29.45" customHeight="1" x14ac:dyDescent="0.2">
      <c r="A184" s="30" t="s">
        <v>84</v>
      </c>
      <c r="B184" s="124" t="s">
        <v>85</v>
      </c>
      <c r="C184" s="124"/>
      <c r="D184" s="124"/>
      <c r="E184" s="124"/>
      <c r="F184" s="124"/>
      <c r="G184" s="124"/>
    </row>
    <row r="185" spans="1:7" ht="28.5" customHeight="1" x14ac:dyDescent="0.2">
      <c r="A185" s="30" t="s">
        <v>86</v>
      </c>
      <c r="B185" s="125"/>
      <c r="C185" s="126"/>
      <c r="D185" s="126"/>
      <c r="E185" s="126"/>
      <c r="F185" s="126"/>
      <c r="G185" s="126"/>
    </row>
    <row r="186" spans="1:7" ht="12" customHeight="1" x14ac:dyDescent="0.2">
      <c r="A186" s="19" t="s">
        <v>88</v>
      </c>
      <c r="B186" s="145"/>
      <c r="C186" s="123"/>
      <c r="D186" s="123"/>
      <c r="E186" s="123"/>
      <c r="F186" s="123"/>
      <c r="G186" s="123"/>
    </row>
    <row r="187" spans="1:7" ht="12" customHeight="1" x14ac:dyDescent="0.2">
      <c r="A187" s="12"/>
    </row>
    <row r="188" spans="1:7" ht="12" customHeight="1" x14ac:dyDescent="0.25">
      <c r="A188" s="16" t="s">
        <v>70</v>
      </c>
      <c r="B188" s="6" t="s">
        <v>168</v>
      </c>
      <c r="C188" s="7"/>
      <c r="D188" s="7"/>
      <c r="E188" s="7"/>
      <c r="F188" s="29"/>
      <c r="G188" s="29"/>
    </row>
    <row r="189" spans="1:7" ht="12" customHeight="1" x14ac:dyDescent="0.2">
      <c r="A189" s="17" t="s">
        <v>71</v>
      </c>
      <c r="B189" s="2" t="s">
        <v>169</v>
      </c>
      <c r="C189" s="127" t="s">
        <v>73</v>
      </c>
      <c r="D189" s="128"/>
      <c r="F189" s="127" t="s">
        <v>74</v>
      </c>
      <c r="G189" s="128"/>
    </row>
    <row r="190" spans="1:7" ht="12" customHeight="1" x14ac:dyDescent="0.2">
      <c r="A190" s="17"/>
      <c r="C190" s="8" t="s">
        <v>75</v>
      </c>
      <c r="D190" s="8" t="s">
        <v>76</v>
      </c>
      <c r="F190" s="8" t="s">
        <v>77</v>
      </c>
      <c r="G190" s="8" t="s">
        <v>78</v>
      </c>
    </row>
    <row r="191" spans="1:7" ht="12" customHeight="1" x14ac:dyDescent="0.2">
      <c r="A191" s="17"/>
      <c r="B191" s="14" t="s">
        <v>30</v>
      </c>
      <c r="C191" s="20">
        <v>153.08000000000001</v>
      </c>
      <c r="D191" s="21">
        <f>C191*C$4</f>
        <v>5663.96</v>
      </c>
      <c r="E191" s="9"/>
      <c r="F191" s="22">
        <v>2.78</v>
      </c>
      <c r="G191" s="26">
        <f>F191*C$4</f>
        <v>102.86</v>
      </c>
    </row>
    <row r="192" spans="1:7" ht="12" customHeight="1" x14ac:dyDescent="0.2">
      <c r="A192" s="17"/>
      <c r="B192" s="14" t="s">
        <v>31</v>
      </c>
      <c r="C192" s="20">
        <v>135.66999999999999</v>
      </c>
      <c r="D192" s="21">
        <f>C192*C$5</f>
        <v>5291.1299999999992</v>
      </c>
      <c r="E192" s="9"/>
      <c r="F192" s="22">
        <v>2.4700000000000002</v>
      </c>
      <c r="G192" s="26">
        <f>F192*C$5</f>
        <v>96.330000000000013</v>
      </c>
    </row>
    <row r="193" spans="1:7" ht="12" customHeight="1" x14ac:dyDescent="0.2">
      <c r="A193" s="17"/>
      <c r="B193" s="14" t="s">
        <v>32</v>
      </c>
      <c r="C193" s="20">
        <v>135.66999999999999</v>
      </c>
      <c r="D193" s="21">
        <f>C193*C$6</f>
        <v>5426.7999999999993</v>
      </c>
      <c r="E193" s="9"/>
      <c r="F193" s="22">
        <v>2.4700000000000002</v>
      </c>
      <c r="G193" s="26">
        <f>F193*C$6</f>
        <v>98.800000000000011</v>
      </c>
    </row>
    <row r="194" spans="1:7" ht="12" customHeight="1" x14ac:dyDescent="0.2">
      <c r="A194" s="17"/>
      <c r="B194" s="14" t="s">
        <v>79</v>
      </c>
      <c r="C194" s="20">
        <v>135.66999999999999</v>
      </c>
      <c r="D194" s="21">
        <f>C194*C$7</f>
        <v>5155.4599999999991</v>
      </c>
      <c r="E194" s="9"/>
      <c r="F194" s="22">
        <v>2.4700000000000002</v>
      </c>
      <c r="G194" s="26">
        <f>F194*C$7</f>
        <v>93.860000000000014</v>
      </c>
    </row>
    <row r="195" spans="1:7" ht="12" customHeight="1" x14ac:dyDescent="0.2">
      <c r="A195" s="17"/>
      <c r="B195" s="14" t="s">
        <v>34</v>
      </c>
      <c r="C195" s="20">
        <v>177.83</v>
      </c>
      <c r="D195" s="21">
        <f>C195*C$8</f>
        <v>6935.3700000000008</v>
      </c>
      <c r="E195" s="9"/>
      <c r="F195" s="22">
        <v>3.23</v>
      </c>
      <c r="G195" s="26">
        <f>F195*C$8</f>
        <v>125.97</v>
      </c>
    </row>
    <row r="196" spans="1:7" ht="12" customHeight="1" x14ac:dyDescent="0.2">
      <c r="A196" s="17"/>
      <c r="B196" s="14" t="s">
        <v>65</v>
      </c>
      <c r="C196" s="45"/>
      <c r="D196" s="21">
        <f>C196*C$9</f>
        <v>0</v>
      </c>
      <c r="E196" s="9"/>
      <c r="F196" s="46"/>
      <c r="G196" s="26">
        <f>F196*C$9</f>
        <v>0</v>
      </c>
    </row>
    <row r="197" spans="1:7" ht="12" customHeight="1" x14ac:dyDescent="0.2">
      <c r="A197" s="17"/>
      <c r="B197" s="14" t="s">
        <v>66</v>
      </c>
      <c r="C197" s="45"/>
      <c r="D197" s="21">
        <f>C197*C$10</f>
        <v>0</v>
      </c>
      <c r="E197" s="9"/>
      <c r="F197" s="46"/>
      <c r="G197" s="26">
        <f>F197*C$10</f>
        <v>0</v>
      </c>
    </row>
    <row r="198" spans="1:7" ht="12" customHeight="1" x14ac:dyDescent="0.2">
      <c r="A198" s="17"/>
      <c r="B198" s="14" t="s">
        <v>67</v>
      </c>
      <c r="C198" s="45"/>
      <c r="D198" s="21">
        <f>C198*C$11</f>
        <v>0</v>
      </c>
      <c r="E198" s="9"/>
      <c r="F198" s="46"/>
      <c r="G198" s="26">
        <f>F198*C$11</f>
        <v>0</v>
      </c>
    </row>
    <row r="199" spans="1:7" ht="12" customHeight="1" x14ac:dyDescent="0.2">
      <c r="A199" s="17"/>
      <c r="B199" s="14" t="s">
        <v>68</v>
      </c>
      <c r="C199" s="45"/>
      <c r="D199" s="21">
        <f>C199*C$12</f>
        <v>0</v>
      </c>
      <c r="E199" s="9"/>
      <c r="F199" s="46"/>
      <c r="G199" s="26">
        <f>F199*C$12</f>
        <v>0</v>
      </c>
    </row>
    <row r="200" spans="1:7" ht="12" customHeight="1" x14ac:dyDescent="0.2">
      <c r="A200" s="17"/>
      <c r="B200" s="14" t="s">
        <v>22</v>
      </c>
      <c r="C200" s="45"/>
      <c r="D200" s="21">
        <f>C200*C$13</f>
        <v>0</v>
      </c>
      <c r="E200" s="9"/>
      <c r="F200" s="46"/>
      <c r="G200" s="26">
        <f>F200*C$13</f>
        <v>0</v>
      </c>
    </row>
    <row r="201" spans="1:7" ht="12" customHeight="1" x14ac:dyDescent="0.2">
      <c r="A201" s="17"/>
      <c r="B201" s="14" t="s">
        <v>9</v>
      </c>
      <c r="C201" s="45"/>
      <c r="D201" s="21">
        <f>C201*C$14</f>
        <v>0</v>
      </c>
      <c r="E201" s="9"/>
      <c r="F201" s="46"/>
      <c r="G201" s="26">
        <f>F201*C$14</f>
        <v>0</v>
      </c>
    </row>
    <row r="202" spans="1:7" ht="12" customHeight="1" x14ac:dyDescent="0.2">
      <c r="A202" s="17"/>
      <c r="B202" s="15" t="s">
        <v>80</v>
      </c>
      <c r="C202" s="23"/>
      <c r="D202" s="24">
        <f>SUM(D191:D201)</f>
        <v>28472.720000000001</v>
      </c>
      <c r="E202" s="9"/>
      <c r="F202" s="25"/>
      <c r="G202" s="27">
        <f>SUM(G191:G201)</f>
        <v>517.82000000000005</v>
      </c>
    </row>
    <row r="203" spans="1:7" ht="12" customHeight="1" x14ac:dyDescent="0.2">
      <c r="A203" s="18" t="s">
        <v>81</v>
      </c>
      <c r="B203" s="124"/>
      <c r="C203" s="124"/>
      <c r="D203" s="124"/>
      <c r="E203" s="124"/>
      <c r="F203" s="124"/>
      <c r="G203" s="124"/>
    </row>
    <row r="204" spans="1:7" ht="12" customHeight="1" x14ac:dyDescent="0.2">
      <c r="A204" s="18" t="s">
        <v>83</v>
      </c>
      <c r="B204" s="122"/>
      <c r="C204" s="123"/>
      <c r="D204" s="123"/>
      <c r="E204" s="123"/>
      <c r="F204" s="123"/>
      <c r="G204" s="123"/>
    </row>
    <row r="205" spans="1:7" ht="29.45" customHeight="1" x14ac:dyDescent="0.2">
      <c r="A205" s="30" t="s">
        <v>84</v>
      </c>
      <c r="B205" s="124" t="s">
        <v>85</v>
      </c>
      <c r="C205" s="124"/>
      <c r="D205" s="124"/>
      <c r="E205" s="124"/>
      <c r="F205" s="124"/>
      <c r="G205" s="124"/>
    </row>
    <row r="206" spans="1:7" ht="28.5" customHeight="1" x14ac:dyDescent="0.2">
      <c r="A206" s="30" t="s">
        <v>86</v>
      </c>
      <c r="B206" s="125"/>
      <c r="C206" s="126"/>
      <c r="D206" s="126"/>
      <c r="E206" s="126"/>
      <c r="F206" s="126"/>
      <c r="G206" s="126"/>
    </row>
    <row r="207" spans="1:7" ht="12" customHeight="1" x14ac:dyDescent="0.2">
      <c r="A207" s="19" t="s">
        <v>88</v>
      </c>
      <c r="B207" s="145"/>
      <c r="C207" s="123"/>
      <c r="D207" s="123"/>
      <c r="E207" s="123"/>
      <c r="F207" s="123"/>
      <c r="G207" s="123"/>
    </row>
    <row r="208" spans="1:7" ht="12" customHeight="1" x14ac:dyDescent="0.2">
      <c r="A208" s="12"/>
    </row>
    <row r="209" spans="1:14" ht="24" customHeight="1" x14ac:dyDescent="0.3">
      <c r="A209" s="1" t="s">
        <v>148</v>
      </c>
      <c r="D209" s="130" t="s">
        <v>116</v>
      </c>
      <c r="E209" s="130"/>
      <c r="F209" s="130"/>
      <c r="G209" s="1"/>
      <c r="M209" s="129"/>
      <c r="N209" s="129"/>
    </row>
    <row r="210" spans="1:14" ht="12" customHeight="1" x14ac:dyDescent="0.2">
      <c r="A210" s="12"/>
    </row>
    <row r="211" spans="1:14" ht="12" customHeight="1" x14ac:dyDescent="0.2">
      <c r="A211" s="49" t="s">
        <v>117</v>
      </c>
      <c r="B211" s="52"/>
      <c r="C211" s="53"/>
      <c r="D211" s="50" t="s">
        <v>118</v>
      </c>
      <c r="F211" s="50" t="s">
        <v>119</v>
      </c>
    </row>
    <row r="212" spans="1:14" ht="12" customHeight="1" x14ac:dyDescent="0.2">
      <c r="A212" s="51" t="str">
        <f>B19</f>
        <v>600 (112)</v>
      </c>
      <c r="B212" s="52" t="str">
        <f>B20</f>
        <v>Harestua - Hadeland vgs</v>
      </c>
      <c r="C212" s="53"/>
      <c r="D212" s="108">
        <f>D33</f>
        <v>168382.95399999997</v>
      </c>
      <c r="E212" s="56">
        <f>E33</f>
        <v>0</v>
      </c>
      <c r="F212" s="110">
        <f>G33</f>
        <v>4721.8999999999996</v>
      </c>
    </row>
    <row r="213" spans="1:14" ht="12" customHeight="1" x14ac:dyDescent="0.2">
      <c r="A213" s="51" t="str">
        <f>B40</f>
        <v>605 (466)</v>
      </c>
      <c r="B213" s="52" t="str">
        <f>B41</f>
        <v>Grua - Mylla - Lunner</v>
      </c>
      <c r="C213" s="53"/>
      <c r="D213" s="108">
        <f>D54</f>
        <v>22222</v>
      </c>
      <c r="E213" s="56">
        <f>E54</f>
        <v>0</v>
      </c>
      <c r="F213" s="110">
        <f>G54</f>
        <v>740.08999999999992</v>
      </c>
    </row>
    <row r="214" spans="1:14" ht="12" customHeight="1" x14ac:dyDescent="0.2">
      <c r="A214" s="51" t="str">
        <f>B61</f>
        <v>606 (465)</v>
      </c>
      <c r="B214" s="52" t="str">
        <f>B62</f>
        <v>Lunner - Oppdalen - Brokerudhagan</v>
      </c>
      <c r="C214" s="54"/>
      <c r="D214" s="108">
        <f>D75</f>
        <v>20632</v>
      </c>
      <c r="E214" s="56">
        <f>E75</f>
        <v>0</v>
      </c>
      <c r="F214" s="110">
        <f>G75</f>
        <v>687.59999999999991</v>
      </c>
    </row>
    <row r="215" spans="1:14" ht="12" customHeight="1" x14ac:dyDescent="0.2">
      <c r="A215" s="51" t="str">
        <f>B82</f>
        <v>610 (452)</v>
      </c>
      <c r="B215" s="52" t="str">
        <f>B83</f>
        <v>Jevnaker - Olimb - Lunner - Hadeland vgs</v>
      </c>
      <c r="C215" s="53"/>
      <c r="D215" s="108">
        <f>D96</f>
        <v>120483.94</v>
      </c>
      <c r="E215" s="56">
        <f>E96</f>
        <v>0</v>
      </c>
      <c r="F215" s="110">
        <f>G96</f>
        <v>3012.04</v>
      </c>
    </row>
    <row r="216" spans="1:14" ht="12" customHeight="1" x14ac:dyDescent="0.2">
      <c r="A216" s="51" t="str">
        <f>B103</f>
        <v>615 (451)</v>
      </c>
      <c r="B216" s="52" t="str">
        <f>B104</f>
        <v>Jevanker - Grindvoll - Lunner - Hadeland vgs</v>
      </c>
      <c r="C216" s="53"/>
      <c r="D216" s="108">
        <f>D117</f>
        <v>69958.06</v>
      </c>
      <c r="E216" s="56">
        <f>E117</f>
        <v>0</v>
      </c>
      <c r="F216" s="110">
        <f>G117</f>
        <v>1749.01</v>
      </c>
    </row>
    <row r="217" spans="1:14" ht="12" customHeight="1" x14ac:dyDescent="0.2">
      <c r="A217" s="51" t="str">
        <f>B124</f>
        <v>620 (453)</v>
      </c>
      <c r="B217" s="52" t="str">
        <f>B125</f>
        <v>Jevnaker - Grymyr</v>
      </c>
      <c r="C217" s="53"/>
      <c r="D217" s="108">
        <f>D138</f>
        <v>8492</v>
      </c>
      <c r="E217" s="56"/>
      <c r="F217" s="110">
        <f>G138</f>
        <v>212.3</v>
      </c>
    </row>
    <row r="218" spans="1:14" ht="12" customHeight="1" x14ac:dyDescent="0.2">
      <c r="A218" s="51" t="str">
        <f>B146</f>
        <v>640 (113)</v>
      </c>
      <c r="B218" s="52" t="str">
        <f>B147</f>
        <v>Hønefoss - Jevnaker</v>
      </c>
      <c r="C218" s="53"/>
      <c r="D218" s="108">
        <f>D160</f>
        <v>118318.6850083</v>
      </c>
      <c r="E218" s="56">
        <f t="shared" ref="E218:E220" si="0">E160</f>
        <v>0</v>
      </c>
      <c r="F218" s="110">
        <f>G160</f>
        <v>2958.15000083</v>
      </c>
    </row>
    <row r="219" spans="1:14" ht="12" customHeight="1" x14ac:dyDescent="0.2">
      <c r="A219" s="51" t="str">
        <f>B167</f>
        <v>641 (452)</v>
      </c>
      <c r="B219" s="52" t="str">
        <f>B168</f>
        <v>Åsbygda skole (Steinerskolen)</v>
      </c>
      <c r="C219" s="53"/>
      <c r="D219" s="108">
        <f>D181</f>
        <v>1287.31</v>
      </c>
      <c r="E219" s="56">
        <f t="shared" si="0"/>
        <v>0</v>
      </c>
      <c r="F219" s="110">
        <f>G181</f>
        <v>115.79999999999998</v>
      </c>
    </row>
    <row r="220" spans="1:14" ht="12" customHeight="1" x14ac:dyDescent="0.2">
      <c r="A220" s="51" t="str">
        <f>B188</f>
        <v>645 (450)</v>
      </c>
      <c r="B220" s="52" t="str">
        <f>B189</f>
        <v>Jevnaker - Vik</v>
      </c>
      <c r="C220" s="53"/>
      <c r="D220" s="108">
        <f>D202</f>
        <v>28472.720000000001</v>
      </c>
      <c r="E220" s="56">
        <f t="shared" si="0"/>
        <v>0</v>
      </c>
      <c r="F220" s="110">
        <f>G202</f>
        <v>517.82000000000005</v>
      </c>
    </row>
    <row r="221" spans="1:14" ht="12" customHeight="1" x14ac:dyDescent="0.2">
      <c r="A221" s="57" t="s">
        <v>170</v>
      </c>
      <c r="B221" s="58"/>
      <c r="C221" s="59"/>
      <c r="D221" s="109">
        <f>SUM(D212:D220)</f>
        <v>558249.66900829994</v>
      </c>
      <c r="E221" s="47"/>
      <c r="F221" s="111">
        <f>SUM(F212:F220)</f>
        <v>14714.71000083</v>
      </c>
    </row>
    <row r="222" spans="1:14" ht="12" customHeight="1" x14ac:dyDescent="0.2">
      <c r="A222" s="48"/>
    </row>
    <row r="223" spans="1:14" ht="12" customHeight="1" x14ac:dyDescent="0.2">
      <c r="A223" s="100" t="s">
        <v>171</v>
      </c>
    </row>
    <row r="224" spans="1:14" ht="12" customHeight="1" x14ac:dyDescent="0.2">
      <c r="A224" s="12"/>
    </row>
    <row r="225" spans="1:1" ht="12" customHeight="1" x14ac:dyDescent="0.2">
      <c r="A225" s="12"/>
    </row>
    <row r="226" spans="1:1" ht="12" customHeight="1" x14ac:dyDescent="0.2">
      <c r="A226" s="12"/>
    </row>
    <row r="227" spans="1:1" ht="12" customHeight="1" x14ac:dyDescent="0.2">
      <c r="A227" s="12"/>
    </row>
    <row r="228" spans="1:1" ht="12" customHeight="1" x14ac:dyDescent="0.2">
      <c r="A228" s="12"/>
    </row>
    <row r="229" spans="1:1" ht="12" customHeight="1" x14ac:dyDescent="0.2">
      <c r="A229" s="12"/>
    </row>
    <row r="230" spans="1:1" ht="12" customHeight="1" x14ac:dyDescent="0.2">
      <c r="A230" s="12"/>
    </row>
    <row r="231" spans="1:1" ht="12" customHeight="1" x14ac:dyDescent="0.2">
      <c r="A231" s="12"/>
    </row>
    <row r="232" spans="1:1" ht="12" customHeight="1" x14ac:dyDescent="0.2">
      <c r="A232" s="12"/>
    </row>
    <row r="233" spans="1:1" ht="12" customHeight="1" x14ac:dyDescent="0.2">
      <c r="A233" s="12"/>
    </row>
    <row r="234" spans="1:1" ht="12" customHeight="1" x14ac:dyDescent="0.2">
      <c r="A234" s="12"/>
    </row>
    <row r="235" spans="1:1" ht="12" customHeight="1" x14ac:dyDescent="0.2">
      <c r="A235" s="12"/>
    </row>
    <row r="236" spans="1:1" ht="12" customHeight="1" x14ac:dyDescent="0.2">
      <c r="A236" s="12"/>
    </row>
    <row r="237" spans="1:1" ht="12" customHeight="1" x14ac:dyDescent="0.2">
      <c r="A237" s="12"/>
    </row>
    <row r="238" spans="1:1" ht="12" customHeight="1" x14ac:dyDescent="0.2">
      <c r="A238" s="12"/>
    </row>
    <row r="239" spans="1:1" ht="12" customHeight="1" x14ac:dyDescent="0.2">
      <c r="A239" s="12"/>
    </row>
    <row r="240" spans="1:1" ht="12" customHeight="1" x14ac:dyDescent="0.2">
      <c r="A240" s="12"/>
    </row>
    <row r="241" spans="1:1" ht="12" customHeight="1" x14ac:dyDescent="0.2">
      <c r="A241" s="12"/>
    </row>
    <row r="242" spans="1:1" ht="12" customHeight="1" x14ac:dyDescent="0.2">
      <c r="A242" s="12"/>
    </row>
    <row r="243" spans="1:1" ht="12" customHeight="1" x14ac:dyDescent="0.2">
      <c r="A243" s="12"/>
    </row>
    <row r="244" spans="1:1" ht="12" customHeight="1" x14ac:dyDescent="0.2">
      <c r="A244" s="12"/>
    </row>
    <row r="245" spans="1:1" ht="12" customHeight="1" x14ac:dyDescent="0.2">
      <c r="A245" s="12"/>
    </row>
    <row r="246" spans="1:1" ht="12" customHeight="1" x14ac:dyDescent="0.2">
      <c r="A246" s="12"/>
    </row>
    <row r="247" spans="1:1" ht="12" customHeight="1" x14ac:dyDescent="0.2">
      <c r="A247" s="12"/>
    </row>
    <row r="248" spans="1:1" ht="12" customHeight="1" x14ac:dyDescent="0.2">
      <c r="A248" s="12"/>
    </row>
    <row r="249" spans="1:1" ht="12" customHeight="1" x14ac:dyDescent="0.2">
      <c r="A249" s="12"/>
    </row>
    <row r="250" spans="1:1" ht="12" customHeight="1" x14ac:dyDescent="0.2">
      <c r="A250" s="12"/>
    </row>
    <row r="251" spans="1:1" ht="12" customHeight="1" x14ac:dyDescent="0.2">
      <c r="A251" s="12"/>
    </row>
    <row r="252" spans="1:1" ht="12" customHeight="1" x14ac:dyDescent="0.2">
      <c r="A252" s="12"/>
    </row>
    <row r="253" spans="1:1" ht="12" customHeight="1" x14ac:dyDescent="0.2">
      <c r="A253" s="12"/>
    </row>
    <row r="254" spans="1:1" ht="12" customHeight="1" x14ac:dyDescent="0.2">
      <c r="A254" s="12"/>
    </row>
    <row r="255" spans="1:1" ht="12" customHeight="1" x14ac:dyDescent="0.2">
      <c r="A255" s="12"/>
    </row>
    <row r="256" spans="1:1" ht="12" customHeight="1" x14ac:dyDescent="0.2">
      <c r="A256" s="12"/>
    </row>
    <row r="257" spans="1:1" ht="12" customHeight="1" x14ac:dyDescent="0.2">
      <c r="A257" s="12"/>
    </row>
    <row r="258" spans="1:1" ht="12" customHeight="1" x14ac:dyDescent="0.2">
      <c r="A258" s="12"/>
    </row>
    <row r="259" spans="1:1" ht="12" customHeight="1" x14ac:dyDescent="0.2">
      <c r="A259" s="12"/>
    </row>
    <row r="260" spans="1:1" ht="12" customHeight="1" x14ac:dyDescent="0.2">
      <c r="A260" s="12"/>
    </row>
    <row r="261" spans="1:1" ht="12" customHeight="1" x14ac:dyDescent="0.2">
      <c r="A261" s="12"/>
    </row>
    <row r="262" spans="1:1" ht="12" customHeight="1" x14ac:dyDescent="0.2">
      <c r="A262" s="12"/>
    </row>
    <row r="263" spans="1:1" ht="12" customHeight="1" x14ac:dyDescent="0.2">
      <c r="A263" s="12"/>
    </row>
    <row r="264" spans="1:1" ht="12" customHeight="1" x14ac:dyDescent="0.2">
      <c r="A264" s="12"/>
    </row>
    <row r="265" spans="1:1" ht="12" customHeight="1" x14ac:dyDescent="0.2">
      <c r="A265" s="12"/>
    </row>
    <row r="266" spans="1:1" ht="12" customHeight="1" x14ac:dyDescent="0.2">
      <c r="A266" s="12"/>
    </row>
    <row r="267" spans="1:1" ht="12" customHeight="1" x14ac:dyDescent="0.2">
      <c r="A267" s="12"/>
    </row>
    <row r="268" spans="1:1" ht="12" customHeight="1" x14ac:dyDescent="0.2">
      <c r="A268" s="12"/>
    </row>
    <row r="269" spans="1:1" ht="12" customHeight="1" x14ac:dyDescent="0.2">
      <c r="A269" s="12"/>
    </row>
    <row r="270" spans="1:1" ht="12" customHeight="1" x14ac:dyDescent="0.2">
      <c r="A270" s="12"/>
    </row>
    <row r="271" spans="1:1" ht="12" customHeight="1" x14ac:dyDescent="0.2">
      <c r="A271" s="12"/>
    </row>
    <row r="272" spans="1:1" ht="12" customHeight="1" x14ac:dyDescent="0.2">
      <c r="A272" s="12"/>
    </row>
    <row r="273" spans="1:1" ht="12" customHeight="1" x14ac:dyDescent="0.2">
      <c r="A273" s="12"/>
    </row>
    <row r="274" spans="1:1" ht="12" customHeight="1" x14ac:dyDescent="0.2">
      <c r="A274" s="12"/>
    </row>
    <row r="275" spans="1:1" ht="12" customHeight="1" x14ac:dyDescent="0.2">
      <c r="A275" s="12"/>
    </row>
    <row r="276" spans="1:1" ht="12" customHeight="1" x14ac:dyDescent="0.2">
      <c r="A276" s="12"/>
    </row>
    <row r="277" spans="1:1" ht="12" customHeight="1" x14ac:dyDescent="0.2">
      <c r="A277" s="12"/>
    </row>
    <row r="278" spans="1:1" ht="12" customHeight="1" x14ac:dyDescent="0.2">
      <c r="A278" s="12"/>
    </row>
    <row r="279" spans="1:1" ht="12" customHeight="1" x14ac:dyDescent="0.2">
      <c r="A279" s="12"/>
    </row>
    <row r="280" spans="1:1" ht="12" customHeight="1" x14ac:dyDescent="0.2">
      <c r="A280" s="12"/>
    </row>
    <row r="281" spans="1:1" ht="12" customHeight="1" x14ac:dyDescent="0.2">
      <c r="A281" s="12"/>
    </row>
    <row r="282" spans="1:1" ht="12" customHeight="1" x14ac:dyDescent="0.2">
      <c r="A282" s="12"/>
    </row>
    <row r="283" spans="1:1" ht="12" customHeight="1" x14ac:dyDescent="0.2">
      <c r="A283" s="12"/>
    </row>
    <row r="284" spans="1:1" ht="12" customHeight="1" x14ac:dyDescent="0.2">
      <c r="A284" s="12"/>
    </row>
    <row r="285" spans="1:1" ht="12" customHeight="1" x14ac:dyDescent="0.2">
      <c r="A285" s="12"/>
    </row>
    <row r="286" spans="1:1" ht="12" customHeight="1" x14ac:dyDescent="0.2">
      <c r="A286" s="12"/>
    </row>
    <row r="287" spans="1:1" ht="12" customHeight="1" x14ac:dyDescent="0.2">
      <c r="A287" s="12"/>
    </row>
    <row r="288" spans="1:1" ht="12" customHeight="1" x14ac:dyDescent="0.2">
      <c r="A288" s="12"/>
    </row>
    <row r="289" spans="1:1" ht="12" customHeight="1" x14ac:dyDescent="0.2">
      <c r="A289" s="12"/>
    </row>
    <row r="290" spans="1:1" ht="12" customHeight="1" x14ac:dyDescent="0.2">
      <c r="A290" s="12"/>
    </row>
    <row r="291" spans="1:1" ht="12" customHeight="1" x14ac:dyDescent="0.2">
      <c r="A291" s="12"/>
    </row>
    <row r="292" spans="1:1" ht="12" customHeight="1" x14ac:dyDescent="0.2">
      <c r="A292" s="12"/>
    </row>
    <row r="293" spans="1:1" ht="12" customHeight="1" x14ac:dyDescent="0.2">
      <c r="A293" s="12"/>
    </row>
    <row r="294" spans="1:1" ht="12" customHeight="1" x14ac:dyDescent="0.2">
      <c r="A294" s="12"/>
    </row>
    <row r="295" spans="1:1" ht="12" customHeight="1" x14ac:dyDescent="0.2">
      <c r="A295" s="12"/>
    </row>
    <row r="296" spans="1:1" ht="12" customHeight="1" x14ac:dyDescent="0.2">
      <c r="A296" s="12"/>
    </row>
    <row r="297" spans="1:1" ht="12" customHeight="1" x14ac:dyDescent="0.2">
      <c r="A297" s="12"/>
    </row>
    <row r="298" spans="1:1" ht="12" customHeight="1" x14ac:dyDescent="0.2">
      <c r="A298" s="12"/>
    </row>
    <row r="299" spans="1:1" ht="12" customHeight="1" x14ac:dyDescent="0.2">
      <c r="A299" s="12"/>
    </row>
    <row r="300" spans="1:1" ht="12" customHeight="1" x14ac:dyDescent="0.2">
      <c r="A300" s="12"/>
    </row>
    <row r="301" spans="1:1" ht="12" customHeight="1" x14ac:dyDescent="0.2">
      <c r="A301" s="12"/>
    </row>
    <row r="302" spans="1:1" ht="12" customHeight="1" x14ac:dyDescent="0.2">
      <c r="A302" s="12"/>
    </row>
    <row r="303" spans="1:1" ht="12" customHeight="1" x14ac:dyDescent="0.2">
      <c r="A303" s="12"/>
    </row>
    <row r="304" spans="1:1" ht="12" customHeight="1" x14ac:dyDescent="0.2">
      <c r="A304" s="12"/>
    </row>
    <row r="305" spans="1:1" ht="12" customHeight="1" x14ac:dyDescent="0.2">
      <c r="A305" s="12"/>
    </row>
    <row r="306" spans="1:1" ht="12" customHeight="1" x14ac:dyDescent="0.2">
      <c r="A306" s="12"/>
    </row>
    <row r="307" spans="1:1" ht="12" customHeight="1" x14ac:dyDescent="0.2">
      <c r="A307" s="12"/>
    </row>
    <row r="308" spans="1:1" ht="12" customHeight="1" x14ac:dyDescent="0.2">
      <c r="A308" s="12"/>
    </row>
    <row r="309" spans="1:1" ht="12" customHeight="1" x14ac:dyDescent="0.2">
      <c r="A309" s="12"/>
    </row>
    <row r="310" spans="1:1" ht="12" customHeight="1" x14ac:dyDescent="0.2">
      <c r="A310" s="12"/>
    </row>
    <row r="311" spans="1:1" ht="12" customHeight="1" x14ac:dyDescent="0.2">
      <c r="A311" s="12"/>
    </row>
    <row r="312" spans="1:1" ht="12" customHeight="1" x14ac:dyDescent="0.2">
      <c r="A312" s="12"/>
    </row>
    <row r="313" spans="1:1" ht="12" customHeight="1" x14ac:dyDescent="0.2">
      <c r="A313" s="12"/>
    </row>
    <row r="314" spans="1:1" ht="12" customHeight="1" x14ac:dyDescent="0.2">
      <c r="A314" s="12"/>
    </row>
    <row r="315" spans="1:1" ht="12" customHeight="1" x14ac:dyDescent="0.2">
      <c r="A315" s="12"/>
    </row>
    <row r="316" spans="1:1" ht="12" customHeight="1" x14ac:dyDescent="0.2">
      <c r="A316" s="12"/>
    </row>
    <row r="317" spans="1:1" ht="12" customHeight="1" x14ac:dyDescent="0.2">
      <c r="A317" s="12"/>
    </row>
    <row r="318" spans="1:1" ht="12" customHeight="1" x14ac:dyDescent="0.2">
      <c r="A318" s="12"/>
    </row>
    <row r="319" spans="1:1" ht="12" customHeight="1" x14ac:dyDescent="0.2">
      <c r="A319" s="12"/>
    </row>
    <row r="320" spans="1:1" ht="12" customHeight="1" x14ac:dyDescent="0.2">
      <c r="A320" s="12"/>
    </row>
    <row r="321" spans="1:1" ht="12" customHeight="1" x14ac:dyDescent="0.2">
      <c r="A321" s="12"/>
    </row>
    <row r="322" spans="1:1" ht="12" customHeight="1" x14ac:dyDescent="0.2">
      <c r="A322" s="12"/>
    </row>
    <row r="323" spans="1:1" ht="12" customHeight="1" x14ac:dyDescent="0.2">
      <c r="A323" s="12"/>
    </row>
    <row r="324" spans="1:1" ht="12" customHeight="1" x14ac:dyDescent="0.2">
      <c r="A324" s="12"/>
    </row>
    <row r="325" spans="1:1" ht="12" customHeight="1" x14ac:dyDescent="0.2">
      <c r="A325" s="12"/>
    </row>
    <row r="326" spans="1:1" ht="12" customHeight="1" x14ac:dyDescent="0.2">
      <c r="A326" s="12"/>
    </row>
    <row r="327" spans="1:1" ht="12" customHeight="1" x14ac:dyDescent="0.2">
      <c r="A327" s="12"/>
    </row>
    <row r="328" spans="1:1" ht="12" customHeight="1" x14ac:dyDescent="0.2">
      <c r="A328" s="12"/>
    </row>
    <row r="329" spans="1:1" ht="12" customHeight="1" x14ac:dyDescent="0.2">
      <c r="A329" s="12"/>
    </row>
    <row r="330" spans="1:1" ht="12" customHeight="1" x14ac:dyDescent="0.2">
      <c r="A330" s="12"/>
    </row>
    <row r="331" spans="1:1" ht="12" customHeight="1" x14ac:dyDescent="0.2">
      <c r="A331" s="12"/>
    </row>
    <row r="332" spans="1:1" ht="12" customHeight="1" x14ac:dyDescent="0.2">
      <c r="A332" s="12"/>
    </row>
    <row r="333" spans="1:1" ht="12" customHeight="1" x14ac:dyDescent="0.2">
      <c r="A333" s="12"/>
    </row>
    <row r="334" spans="1:1" ht="12" customHeight="1" x14ac:dyDescent="0.2">
      <c r="A334" s="12"/>
    </row>
    <row r="335" spans="1:1" ht="12" customHeight="1" x14ac:dyDescent="0.2">
      <c r="A335" s="12"/>
    </row>
    <row r="336" spans="1:1" ht="12" customHeight="1" x14ac:dyDescent="0.2">
      <c r="A336" s="12"/>
    </row>
    <row r="337" spans="1:1" ht="12" customHeight="1" x14ac:dyDescent="0.2">
      <c r="A337" s="12"/>
    </row>
    <row r="338" spans="1:1" ht="12" customHeight="1" x14ac:dyDescent="0.2">
      <c r="A338" s="12"/>
    </row>
  </sheetData>
  <mergeCells count="77">
    <mergeCell ref="B186:G186"/>
    <mergeCell ref="B203:G203"/>
    <mergeCell ref="B204:G204"/>
    <mergeCell ref="C41:D41"/>
    <mergeCell ref="F41:G41"/>
    <mergeCell ref="B55:G55"/>
    <mergeCell ref="B57:G57"/>
    <mergeCell ref="B58:G58"/>
    <mergeCell ref="B59:G59"/>
    <mergeCell ref="B80:G80"/>
    <mergeCell ref="C83:D83"/>
    <mergeCell ref="F83:G83"/>
    <mergeCell ref="C62:D62"/>
    <mergeCell ref="F62:G62"/>
    <mergeCell ref="B76:G76"/>
    <mergeCell ref="B77:G77"/>
    <mergeCell ref="B140:G140"/>
    <mergeCell ref="B120:G120"/>
    <mergeCell ref="B121:G121"/>
    <mergeCell ref="B122:G122"/>
    <mergeCell ref="C125:D125"/>
    <mergeCell ref="F125:G125"/>
    <mergeCell ref="B139:G139"/>
    <mergeCell ref="A10:B10"/>
    <mergeCell ref="F20:G20"/>
    <mergeCell ref="A5:B5"/>
    <mergeCell ref="A7:B7"/>
    <mergeCell ref="A11:B11"/>
    <mergeCell ref="A12:B12"/>
    <mergeCell ref="A13:B13"/>
    <mergeCell ref="A14:B14"/>
    <mergeCell ref="A15:B15"/>
    <mergeCell ref="C20:D20"/>
    <mergeCell ref="M1:N1"/>
    <mergeCell ref="A3:C3"/>
    <mergeCell ref="A4:B4"/>
    <mergeCell ref="A8:B8"/>
    <mergeCell ref="A9:B9"/>
    <mergeCell ref="B34:G34"/>
    <mergeCell ref="B35:G35"/>
    <mergeCell ref="B36:G36"/>
    <mergeCell ref="B182:G182"/>
    <mergeCell ref="B183:G183"/>
    <mergeCell ref="C147:D147"/>
    <mergeCell ref="F147:G147"/>
    <mergeCell ref="C168:D168"/>
    <mergeCell ref="F168:G168"/>
    <mergeCell ref="B163:G163"/>
    <mergeCell ref="B164:G164"/>
    <mergeCell ref="B165:G165"/>
    <mergeCell ref="B78:G78"/>
    <mergeCell ref="B79:G79"/>
    <mergeCell ref="B118:G118"/>
    <mergeCell ref="B119:G119"/>
    <mergeCell ref="B184:G184"/>
    <mergeCell ref="B185:G185"/>
    <mergeCell ref="B37:G37"/>
    <mergeCell ref="B38:G38"/>
    <mergeCell ref="B100:G100"/>
    <mergeCell ref="B101:G101"/>
    <mergeCell ref="C104:D104"/>
    <mergeCell ref="F104:G104"/>
    <mergeCell ref="B97:G97"/>
    <mergeCell ref="B98:G98"/>
    <mergeCell ref="B99:G99"/>
    <mergeCell ref="B141:G141"/>
    <mergeCell ref="B142:G142"/>
    <mergeCell ref="B143:G143"/>
    <mergeCell ref="B161:G161"/>
    <mergeCell ref="B162:G162"/>
    <mergeCell ref="D209:F209"/>
    <mergeCell ref="M209:N209"/>
    <mergeCell ref="C189:D189"/>
    <mergeCell ref="F189:G189"/>
    <mergeCell ref="B205:G205"/>
    <mergeCell ref="B206:G206"/>
    <mergeCell ref="B207:G207"/>
  </mergeCells>
  <pageMargins left="0.98425196850393704" right="0.39370078740157483" top="0.39370078740157483" bottom="0.39370078740157483" header="0.51181102362204722" footer="0.51181102362204722"/>
  <pageSetup paperSize="9" scale="68" orientation="portrait" horizontalDpi="300" verticalDpi="300" r:id="rId1"/>
  <headerFooter alignWithMargins="0"/>
  <rowBreaks count="2" manualBreakCount="2">
    <brk id="81" max="16383" man="1"/>
    <brk id="20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20B4-664D-4500-8B58-15471889894C}">
  <sheetPr>
    <tabColor rgb="FF7030A0"/>
  </sheetPr>
  <dimension ref="A1:AS470"/>
  <sheetViews>
    <sheetView showGridLines="0" topLeftCell="A306" zoomScaleNormal="100" workbookViewId="0">
      <selection activeCell="F360" sqref="F360"/>
    </sheetView>
  </sheetViews>
  <sheetFormatPr baseColWidth="10" defaultColWidth="11.42578125" defaultRowHeight="12" customHeight="1" x14ac:dyDescent="0.2"/>
  <cols>
    <col min="1" max="1" width="18.140625" style="2" customWidth="1"/>
    <col min="2" max="2" width="35" style="2" customWidth="1"/>
    <col min="3" max="4" width="15.7109375" style="2" customWidth="1"/>
    <col min="5" max="5" width="0.85546875" style="2" customWidth="1"/>
    <col min="6" max="7" width="15.7109375" style="2" customWidth="1"/>
    <col min="8" max="8" width="9.140625" style="2"/>
    <col min="9" max="9" width="20.7109375" style="2" bestFit="1" customWidth="1"/>
    <col min="10" max="10" width="11.7109375" style="2" bestFit="1" customWidth="1"/>
    <col min="11" max="11" width="12.28515625" style="2" bestFit="1" customWidth="1"/>
    <col min="12" max="13" width="13.42578125" style="2" bestFit="1" customWidth="1"/>
    <col min="14" max="14" width="12.42578125" style="2" bestFit="1" customWidth="1"/>
    <col min="15" max="16384" width="11.42578125" style="2"/>
  </cols>
  <sheetData>
    <row r="1" spans="1:45" ht="24" customHeight="1" x14ac:dyDescent="0.3">
      <c r="A1" s="1" t="s">
        <v>172</v>
      </c>
      <c r="G1" s="3" t="s">
        <v>61</v>
      </c>
      <c r="M1" s="129"/>
      <c r="N1" s="129"/>
    </row>
    <row r="2" spans="1:45" ht="29.25" x14ac:dyDescent="0.25">
      <c r="A2" s="81" t="s">
        <v>173</v>
      </c>
      <c r="F2" s="82" t="s">
        <v>63</v>
      </c>
      <c r="G2" s="83"/>
      <c r="I2" s="14"/>
      <c r="L2" s="43"/>
      <c r="M2" s="43"/>
      <c r="T2" s="88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45" ht="12.75" customHeight="1" x14ac:dyDescent="0.2">
      <c r="A3" s="134" t="s">
        <v>64</v>
      </c>
      <c r="B3" s="135"/>
      <c r="C3" s="136"/>
      <c r="D3" s="13"/>
      <c r="F3" s="28"/>
      <c r="G3" s="71"/>
      <c r="I3" s="14"/>
      <c r="L3" s="43"/>
      <c r="M3" s="4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</row>
    <row r="4" spans="1:45" ht="12" customHeight="1" x14ac:dyDescent="0.2">
      <c r="A4" s="131" t="s">
        <v>30</v>
      </c>
      <c r="B4" s="132"/>
      <c r="C4" s="4">
        <v>37</v>
      </c>
      <c r="I4" s="14"/>
      <c r="L4" s="43"/>
      <c r="M4" s="43"/>
      <c r="N4" s="33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45" ht="12" customHeight="1" x14ac:dyDescent="0.2">
      <c r="A5" s="131" t="s">
        <v>31</v>
      </c>
      <c r="B5" s="132"/>
      <c r="C5" s="4">
        <v>39</v>
      </c>
      <c r="I5" s="14"/>
      <c r="L5" s="43"/>
      <c r="M5" s="43"/>
      <c r="N5" s="36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45" ht="12" customHeight="1" x14ac:dyDescent="0.2">
      <c r="A6" s="31" t="s">
        <v>32</v>
      </c>
      <c r="B6" s="32"/>
      <c r="C6" s="65">
        <v>40</v>
      </c>
      <c r="I6" s="14"/>
      <c r="L6" s="43"/>
      <c r="M6" s="43"/>
      <c r="N6" s="3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 ht="12" customHeight="1" x14ac:dyDescent="0.2">
      <c r="A7" s="131" t="s">
        <v>33</v>
      </c>
      <c r="B7" s="132"/>
      <c r="C7" s="65">
        <v>38</v>
      </c>
      <c r="I7" s="14"/>
      <c r="L7" s="43"/>
      <c r="M7" s="35"/>
      <c r="N7" s="36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45" ht="12" customHeight="1" x14ac:dyDescent="0.2">
      <c r="A8" s="131" t="s">
        <v>34</v>
      </c>
      <c r="B8" s="132"/>
      <c r="C8" s="65">
        <v>39</v>
      </c>
      <c r="I8" s="14"/>
      <c r="L8" s="43"/>
      <c r="M8" s="35"/>
      <c r="N8" s="36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1:45" ht="12" customHeight="1" x14ac:dyDescent="0.2">
      <c r="A9" s="131" t="s">
        <v>65</v>
      </c>
      <c r="B9" s="132"/>
      <c r="C9" s="65">
        <v>8</v>
      </c>
      <c r="I9" s="14"/>
      <c r="L9" s="43"/>
      <c r="M9" s="35"/>
      <c r="N9" s="36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</row>
    <row r="10" spans="1:45" ht="12" customHeight="1" x14ac:dyDescent="0.2">
      <c r="A10" s="131" t="s">
        <v>66</v>
      </c>
      <c r="B10" s="132"/>
      <c r="C10" s="65">
        <v>2</v>
      </c>
      <c r="I10" s="14"/>
      <c r="L10" s="43"/>
      <c r="M10" s="35"/>
      <c r="N10" s="36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</row>
    <row r="11" spans="1:45" ht="12" customHeight="1" x14ac:dyDescent="0.2">
      <c r="A11" s="131" t="s">
        <v>67</v>
      </c>
      <c r="B11" s="132"/>
      <c r="C11" s="65">
        <v>36</v>
      </c>
      <c r="I11" s="14"/>
      <c r="L11" s="43"/>
      <c r="M11" s="35"/>
      <c r="N11" s="36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</row>
    <row r="12" spans="1:45" ht="12" customHeight="1" x14ac:dyDescent="0.2">
      <c r="A12" s="131" t="s">
        <v>68</v>
      </c>
      <c r="B12" s="132"/>
      <c r="C12" s="4">
        <v>10</v>
      </c>
      <c r="I12" s="14"/>
      <c r="L12" s="43"/>
      <c r="M12" s="35"/>
      <c r="N12" s="36"/>
    </row>
    <row r="13" spans="1:45" ht="12" customHeight="1" x14ac:dyDescent="0.2">
      <c r="A13" s="131" t="s">
        <v>22</v>
      </c>
      <c r="B13" s="132"/>
      <c r="C13" s="4">
        <v>55</v>
      </c>
      <c r="I13" s="14"/>
      <c r="J13" s="34"/>
      <c r="K13" s="34"/>
      <c r="L13" s="9"/>
      <c r="M13" s="35"/>
      <c r="N13" s="36"/>
    </row>
    <row r="14" spans="1:45" ht="12" customHeight="1" x14ac:dyDescent="0.2">
      <c r="A14" s="131" t="s">
        <v>9</v>
      </c>
      <c r="B14" s="132"/>
      <c r="C14" s="4">
        <v>61</v>
      </c>
      <c r="I14" s="14"/>
      <c r="J14" s="34"/>
      <c r="K14" s="34"/>
      <c r="L14" s="9"/>
      <c r="M14" s="35"/>
      <c r="N14" s="36"/>
    </row>
    <row r="15" spans="1:45" ht="12" customHeight="1" x14ac:dyDescent="0.2">
      <c r="A15" s="137" t="s">
        <v>69</v>
      </c>
      <c r="B15" s="138"/>
      <c r="C15" s="5">
        <f>SUM(C4:C14)</f>
        <v>365</v>
      </c>
      <c r="I15" s="14"/>
      <c r="J15" s="34"/>
      <c r="K15" s="34"/>
      <c r="L15" s="9"/>
      <c r="M15" s="35"/>
      <c r="N15" s="36"/>
    </row>
    <row r="17" spans="1:14" s="1" customFormat="1" ht="18.75" x14ac:dyDescent="0.3">
      <c r="A17" s="1" t="s">
        <v>174</v>
      </c>
      <c r="I17" s="91"/>
      <c r="J17" s="92"/>
      <c r="K17" s="93"/>
      <c r="L17" s="3"/>
      <c r="M17" s="94"/>
      <c r="N17" s="95"/>
    </row>
    <row r="18" spans="1:14" s="1" customFormat="1" ht="18.75" x14ac:dyDescent="0.3">
      <c r="I18" s="91"/>
      <c r="J18" s="92"/>
      <c r="K18" s="93"/>
      <c r="L18" s="3"/>
      <c r="M18" s="94"/>
      <c r="N18" s="95"/>
    </row>
    <row r="19" spans="1:14" ht="12" customHeight="1" x14ac:dyDescent="0.25">
      <c r="A19" s="16" t="s">
        <v>70</v>
      </c>
      <c r="B19" s="6" t="s">
        <v>151</v>
      </c>
      <c r="C19" s="7"/>
      <c r="D19" s="7"/>
      <c r="E19" s="7"/>
      <c r="F19" s="29"/>
      <c r="G19" s="29"/>
    </row>
    <row r="20" spans="1:14" ht="12" customHeight="1" x14ac:dyDescent="0.2">
      <c r="A20" s="17" t="s">
        <v>71</v>
      </c>
      <c r="B20" s="2" t="s">
        <v>175</v>
      </c>
      <c r="C20" s="127" t="s">
        <v>73</v>
      </c>
      <c r="D20" s="128"/>
      <c r="F20" s="127" t="s">
        <v>74</v>
      </c>
      <c r="G20" s="128"/>
    </row>
    <row r="21" spans="1:14" ht="12" customHeight="1" x14ac:dyDescent="0.2">
      <c r="A21" s="17"/>
      <c r="C21" s="8" t="s">
        <v>75</v>
      </c>
      <c r="D21" s="8" t="s">
        <v>76</v>
      </c>
      <c r="F21" s="8" t="s">
        <v>77</v>
      </c>
      <c r="G21" s="8" t="s">
        <v>78</v>
      </c>
    </row>
    <row r="22" spans="1:14" ht="12" customHeight="1" x14ac:dyDescent="0.2">
      <c r="A22" s="17"/>
      <c r="B22" s="14" t="s">
        <v>30</v>
      </c>
      <c r="C22" s="20">
        <v>1068.655</v>
      </c>
      <c r="D22" s="21">
        <f>C22*C$4</f>
        <v>39540.235000000001</v>
      </c>
      <c r="E22" s="9"/>
      <c r="F22" s="22">
        <v>29.87</v>
      </c>
      <c r="G22" s="26">
        <f>F22*C$4</f>
        <v>1105.19</v>
      </c>
    </row>
    <row r="23" spans="1:14" ht="12" customHeight="1" x14ac:dyDescent="0.2">
      <c r="A23" s="17"/>
      <c r="B23" s="14" t="s">
        <v>31</v>
      </c>
      <c r="C23" s="20">
        <v>1068.655</v>
      </c>
      <c r="D23" s="21">
        <f>C23*C$5</f>
        <v>41677.544999999998</v>
      </c>
      <c r="E23" s="9"/>
      <c r="F23" s="22">
        <v>29.87</v>
      </c>
      <c r="G23" s="26">
        <f>F23*C$5</f>
        <v>1164.93</v>
      </c>
    </row>
    <row r="24" spans="1:14" ht="12" customHeight="1" x14ac:dyDescent="0.2">
      <c r="A24" s="17"/>
      <c r="B24" s="14" t="s">
        <v>32</v>
      </c>
      <c r="C24" s="20">
        <v>1098.9659999999999</v>
      </c>
      <c r="D24" s="21">
        <f>C24*C$6</f>
        <v>43958.64</v>
      </c>
      <c r="E24" s="9"/>
      <c r="F24" s="22">
        <v>30.72</v>
      </c>
      <c r="G24" s="26">
        <f>F24*C$6</f>
        <v>1228.8</v>
      </c>
    </row>
    <row r="25" spans="1:14" ht="12" customHeight="1" x14ac:dyDescent="0.2">
      <c r="A25" s="17"/>
      <c r="B25" s="14" t="s">
        <v>79</v>
      </c>
      <c r="C25" s="20">
        <v>1068.655</v>
      </c>
      <c r="D25" s="21">
        <f>C25*C$7</f>
        <v>40608.89</v>
      </c>
      <c r="E25" s="9"/>
      <c r="F25" s="22">
        <v>29.87</v>
      </c>
      <c r="G25" s="26">
        <f>F25*C$7</f>
        <v>1135.06</v>
      </c>
    </row>
    <row r="26" spans="1:14" ht="12" customHeight="1" x14ac:dyDescent="0.2">
      <c r="A26" s="17"/>
      <c r="B26" s="14" t="s">
        <v>34</v>
      </c>
      <c r="C26" s="20">
        <v>1068.655</v>
      </c>
      <c r="D26" s="21">
        <f>C26*C$8</f>
        <v>41677.544999999998</v>
      </c>
      <c r="E26" s="9"/>
      <c r="F26" s="22">
        <v>29.87</v>
      </c>
      <c r="G26" s="26">
        <f>F26*C$8</f>
        <v>1164.93</v>
      </c>
    </row>
    <row r="27" spans="1:14" ht="12" customHeight="1" x14ac:dyDescent="0.2">
      <c r="A27" s="17"/>
      <c r="B27" s="14" t="s">
        <v>65</v>
      </c>
      <c r="C27" s="20">
        <v>993.76900000000001</v>
      </c>
      <c r="D27" s="21">
        <f>C27*C$9</f>
        <v>7950.152</v>
      </c>
      <c r="E27" s="9"/>
      <c r="F27" s="22">
        <v>27.77</v>
      </c>
      <c r="G27" s="26">
        <f>F27*C$9</f>
        <v>222.16</v>
      </c>
    </row>
    <row r="28" spans="1:14" ht="12" customHeight="1" x14ac:dyDescent="0.2">
      <c r="A28" s="17"/>
      <c r="B28" s="14" t="s">
        <v>66</v>
      </c>
      <c r="C28" s="20">
        <v>993.76900000000001</v>
      </c>
      <c r="D28" s="21">
        <f>C28*C$10</f>
        <v>1987.538</v>
      </c>
      <c r="E28" s="9"/>
      <c r="F28" s="22">
        <v>27.77</v>
      </c>
      <c r="G28" s="26">
        <f>F28*C$10</f>
        <v>55.54</v>
      </c>
    </row>
    <row r="29" spans="1:14" ht="12" customHeight="1" x14ac:dyDescent="0.2">
      <c r="A29" s="17"/>
      <c r="B29" s="14" t="s">
        <v>67</v>
      </c>
      <c r="C29" s="20">
        <v>993.76900000000001</v>
      </c>
      <c r="D29" s="21">
        <f>C29*C$11</f>
        <v>35775.684000000001</v>
      </c>
      <c r="E29" s="9"/>
      <c r="F29" s="22">
        <v>27.77</v>
      </c>
      <c r="G29" s="26">
        <f>F29*C$11</f>
        <v>999.72</v>
      </c>
    </row>
    <row r="30" spans="1:14" ht="12" customHeight="1" x14ac:dyDescent="0.2">
      <c r="A30" s="17"/>
      <c r="B30" s="14" t="s">
        <v>68</v>
      </c>
      <c r="C30" s="20">
        <v>993.76900000000001</v>
      </c>
      <c r="D30" s="21">
        <f>C30*C$12</f>
        <v>9937.69</v>
      </c>
      <c r="E30" s="9"/>
      <c r="F30" s="22">
        <v>27.77</v>
      </c>
      <c r="G30" s="26">
        <f>F30*C$12</f>
        <v>277.7</v>
      </c>
    </row>
    <row r="31" spans="1:14" ht="12.75" customHeight="1" x14ac:dyDescent="0.2">
      <c r="A31" s="17"/>
      <c r="B31" s="14" t="s">
        <v>22</v>
      </c>
      <c r="C31" s="20">
        <v>292.28500000000003</v>
      </c>
      <c r="D31" s="21">
        <f>C31*C$13</f>
        <v>16075.675000000001</v>
      </c>
      <c r="E31" s="9"/>
      <c r="F31" s="22">
        <v>8.17</v>
      </c>
      <c r="G31" s="26">
        <f>F31*C$13</f>
        <v>449.35</v>
      </c>
    </row>
    <row r="32" spans="1:14" ht="12" customHeight="1" x14ac:dyDescent="0.2">
      <c r="A32" s="17"/>
      <c r="B32" s="14" t="s">
        <v>9</v>
      </c>
      <c r="C32" s="45"/>
      <c r="D32" s="21">
        <f>C32*C$14</f>
        <v>0</v>
      </c>
      <c r="E32" s="9"/>
      <c r="F32" s="46"/>
      <c r="G32" s="26">
        <f>F32*C$14</f>
        <v>0</v>
      </c>
    </row>
    <row r="33" spans="1:9" ht="12" customHeight="1" x14ac:dyDescent="0.2">
      <c r="A33" s="17"/>
      <c r="B33" s="15" t="s">
        <v>80</v>
      </c>
      <c r="C33" s="23"/>
      <c r="D33" s="24">
        <f>SUM(D22:D32)</f>
        <v>279189.59399999998</v>
      </c>
      <c r="E33" s="9"/>
      <c r="F33" s="25"/>
      <c r="G33" s="27">
        <f>SUM(G22:G32)</f>
        <v>7803.38</v>
      </c>
      <c r="I33" s="10"/>
    </row>
    <row r="34" spans="1:9" ht="16.5" customHeight="1" x14ac:dyDescent="0.2">
      <c r="A34" s="18" t="s">
        <v>81</v>
      </c>
      <c r="B34" s="124"/>
      <c r="C34" s="124"/>
      <c r="D34" s="124"/>
      <c r="E34" s="124"/>
      <c r="F34" s="124"/>
      <c r="G34" s="124"/>
      <c r="I34" s="2" t="s">
        <v>71</v>
      </c>
    </row>
    <row r="35" spans="1:9" ht="12" customHeight="1" x14ac:dyDescent="0.2">
      <c r="A35" s="18" t="s">
        <v>83</v>
      </c>
      <c r="B35" s="122"/>
      <c r="C35" s="123"/>
      <c r="D35" s="123"/>
      <c r="E35" s="123"/>
      <c r="F35" s="123"/>
      <c r="G35" s="123"/>
    </row>
    <row r="36" spans="1:9" ht="29.45" customHeight="1" x14ac:dyDescent="0.2">
      <c r="A36" s="30" t="s">
        <v>84</v>
      </c>
      <c r="B36" s="124" t="s">
        <v>85</v>
      </c>
      <c r="C36" s="124"/>
      <c r="D36" s="124"/>
      <c r="E36" s="124"/>
      <c r="F36" s="124"/>
      <c r="G36" s="124"/>
    </row>
    <row r="37" spans="1:9" ht="25.5" x14ac:dyDescent="0.2">
      <c r="A37" s="30" t="s">
        <v>86</v>
      </c>
      <c r="B37" s="125"/>
      <c r="C37" s="126"/>
      <c r="D37" s="126"/>
      <c r="E37" s="126"/>
      <c r="F37" s="126"/>
      <c r="G37" s="126"/>
    </row>
    <row r="38" spans="1:9" ht="12.75" x14ac:dyDescent="0.2">
      <c r="A38" s="19" t="s">
        <v>88</v>
      </c>
      <c r="B38" s="122"/>
      <c r="C38" s="123"/>
      <c r="D38" s="123"/>
      <c r="E38" s="123"/>
      <c r="F38" s="123"/>
      <c r="G38" s="123"/>
    </row>
    <row r="40" spans="1:9" ht="12" customHeight="1" x14ac:dyDescent="0.25">
      <c r="A40" s="16" t="s">
        <v>70</v>
      </c>
      <c r="B40" s="6" t="s">
        <v>153</v>
      </c>
      <c r="C40" s="7"/>
      <c r="D40" s="7"/>
      <c r="E40" s="7"/>
      <c r="F40" s="29"/>
      <c r="G40" s="29"/>
    </row>
    <row r="41" spans="1:9" ht="12" customHeight="1" x14ac:dyDescent="0.2">
      <c r="A41" s="17" t="s">
        <v>71</v>
      </c>
      <c r="B41" s="2" t="s">
        <v>154</v>
      </c>
      <c r="C41" s="127" t="s">
        <v>73</v>
      </c>
      <c r="D41" s="128"/>
      <c r="F41" s="127" t="s">
        <v>74</v>
      </c>
      <c r="G41" s="128"/>
    </row>
    <row r="42" spans="1:9" ht="12" customHeight="1" x14ac:dyDescent="0.2">
      <c r="A42" s="17"/>
      <c r="C42" s="8" t="s">
        <v>75</v>
      </c>
      <c r="D42" s="8" t="s">
        <v>76</v>
      </c>
      <c r="F42" s="8" t="s">
        <v>77</v>
      </c>
      <c r="G42" s="8" t="s">
        <v>78</v>
      </c>
    </row>
    <row r="43" spans="1:9" ht="12" customHeight="1" x14ac:dyDescent="0.2">
      <c r="A43" s="17"/>
      <c r="B43" s="14" t="s">
        <v>30</v>
      </c>
      <c r="C43" s="20">
        <v>101.5</v>
      </c>
      <c r="D43" s="21">
        <f>C43*C$4</f>
        <v>3755.5</v>
      </c>
      <c r="E43" s="9"/>
      <c r="F43" s="22">
        <v>3.38</v>
      </c>
      <c r="G43" s="26">
        <f>F43*C$4</f>
        <v>125.06</v>
      </c>
    </row>
    <row r="44" spans="1:9" ht="12" customHeight="1" x14ac:dyDescent="0.2">
      <c r="A44" s="17"/>
      <c r="B44" s="14" t="s">
        <v>31</v>
      </c>
      <c r="C44" s="20">
        <v>124</v>
      </c>
      <c r="D44" s="21">
        <f>C44*C$5</f>
        <v>4836</v>
      </c>
      <c r="E44" s="9"/>
      <c r="F44" s="22">
        <v>4.13</v>
      </c>
      <c r="G44" s="26">
        <f>F44*C$5</f>
        <v>161.07</v>
      </c>
    </row>
    <row r="45" spans="1:9" ht="12.75" customHeight="1" x14ac:dyDescent="0.2">
      <c r="A45" s="17"/>
      <c r="B45" s="14" t="s">
        <v>32</v>
      </c>
      <c r="C45" s="20">
        <v>124</v>
      </c>
      <c r="D45" s="21">
        <f>C45*C$6</f>
        <v>4960</v>
      </c>
      <c r="E45" s="9"/>
      <c r="F45" s="22">
        <v>4.13</v>
      </c>
      <c r="G45" s="26">
        <f>F45*C$6</f>
        <v>165.2</v>
      </c>
    </row>
    <row r="46" spans="1:9" ht="12" customHeight="1" x14ac:dyDescent="0.2">
      <c r="A46" s="17"/>
      <c r="B46" s="14" t="s">
        <v>79</v>
      </c>
      <c r="C46" s="20">
        <v>124</v>
      </c>
      <c r="D46" s="21">
        <f>C46*C$7</f>
        <v>4712</v>
      </c>
      <c r="E46" s="9"/>
      <c r="F46" s="22">
        <v>4.13</v>
      </c>
      <c r="G46" s="26">
        <f>F46*C$7</f>
        <v>156.94</v>
      </c>
    </row>
    <row r="47" spans="1:9" ht="12" customHeight="1" x14ac:dyDescent="0.2">
      <c r="A47" s="17"/>
      <c r="B47" s="14" t="s">
        <v>34</v>
      </c>
      <c r="C47" s="20">
        <v>101.5</v>
      </c>
      <c r="D47" s="21">
        <f>C47*C$8</f>
        <v>3958.5</v>
      </c>
      <c r="E47" s="9"/>
      <c r="F47" s="22">
        <v>3.38</v>
      </c>
      <c r="G47" s="26">
        <f>F47*C$8</f>
        <v>131.82</v>
      </c>
    </row>
    <row r="48" spans="1:9" ht="12" customHeight="1" x14ac:dyDescent="0.2">
      <c r="A48" s="17"/>
      <c r="B48" s="14" t="s">
        <v>65</v>
      </c>
      <c r="C48" s="45"/>
      <c r="D48" s="21">
        <f>C48*C$9</f>
        <v>0</v>
      </c>
      <c r="E48" s="9"/>
      <c r="F48" s="46"/>
      <c r="G48" s="26">
        <f>F48*C$9</f>
        <v>0</v>
      </c>
    </row>
    <row r="49" spans="1:11" ht="12" customHeight="1" x14ac:dyDescent="0.2">
      <c r="A49" s="17"/>
      <c r="B49" s="14" t="s">
        <v>66</v>
      </c>
      <c r="C49" s="45"/>
      <c r="D49" s="21">
        <f>C49*C$10</f>
        <v>0</v>
      </c>
      <c r="E49" s="9"/>
      <c r="F49" s="46"/>
      <c r="G49" s="26">
        <f>F49*C$10</f>
        <v>0</v>
      </c>
    </row>
    <row r="50" spans="1:11" ht="12" customHeight="1" x14ac:dyDescent="0.2">
      <c r="A50" s="17"/>
      <c r="B50" s="14" t="s">
        <v>67</v>
      </c>
      <c r="C50" s="45"/>
      <c r="D50" s="21">
        <f>C50*C$11</f>
        <v>0</v>
      </c>
      <c r="E50" s="9"/>
      <c r="F50" s="46"/>
      <c r="G50" s="26">
        <f>F50*C$11</f>
        <v>0</v>
      </c>
    </row>
    <row r="51" spans="1:11" ht="12" customHeight="1" x14ac:dyDescent="0.2">
      <c r="A51" s="17"/>
      <c r="B51" s="14" t="s">
        <v>68</v>
      </c>
      <c r="C51" s="45"/>
      <c r="D51" s="21">
        <f>C51*C$12</f>
        <v>0</v>
      </c>
      <c r="E51" s="9"/>
      <c r="F51" s="46"/>
      <c r="G51" s="26">
        <f>F51*C$12</f>
        <v>0</v>
      </c>
    </row>
    <row r="52" spans="1:11" ht="12" customHeight="1" x14ac:dyDescent="0.2">
      <c r="A52" s="17"/>
      <c r="B52" s="14" t="s">
        <v>22</v>
      </c>
      <c r="C52" s="45"/>
      <c r="D52" s="21">
        <f>C52*C$13</f>
        <v>0</v>
      </c>
      <c r="E52" s="9"/>
      <c r="F52" s="45"/>
      <c r="G52" s="26">
        <f>F52*C$13</f>
        <v>0</v>
      </c>
    </row>
    <row r="53" spans="1:11" ht="12" customHeight="1" x14ac:dyDescent="0.2">
      <c r="A53" s="17"/>
      <c r="B53" s="14" t="s">
        <v>9</v>
      </c>
      <c r="C53" s="45"/>
      <c r="D53" s="21">
        <f>C53*C$14</f>
        <v>0</v>
      </c>
      <c r="E53" s="9"/>
      <c r="F53" s="45"/>
      <c r="G53" s="26">
        <f>F53*C$14</f>
        <v>0</v>
      </c>
    </row>
    <row r="54" spans="1:11" ht="12" customHeight="1" x14ac:dyDescent="0.2">
      <c r="A54" s="17"/>
      <c r="B54" s="15" t="s">
        <v>80</v>
      </c>
      <c r="C54" s="23"/>
      <c r="D54" s="24">
        <f>SUM(D43:D53)</f>
        <v>22222</v>
      </c>
      <c r="E54" s="9"/>
      <c r="F54" s="25"/>
      <c r="G54" s="27">
        <f>SUM(G43:G53)</f>
        <v>740.08999999999992</v>
      </c>
      <c r="I54" s="10"/>
    </row>
    <row r="55" spans="1:11" ht="16.5" customHeight="1" x14ac:dyDescent="0.2">
      <c r="A55" s="18" t="s">
        <v>81</v>
      </c>
      <c r="B55" s="124" t="s">
        <v>155</v>
      </c>
      <c r="C55" s="124"/>
      <c r="D55" s="124"/>
      <c r="E55" s="124"/>
      <c r="F55" s="124"/>
      <c r="G55" s="124"/>
      <c r="I55" s="2" t="s">
        <v>71</v>
      </c>
    </row>
    <row r="56" spans="1:11" ht="12.75" x14ac:dyDescent="0.2">
      <c r="A56" s="18" t="s">
        <v>83</v>
      </c>
    </row>
    <row r="57" spans="1:11" ht="25.5" x14ac:dyDescent="0.2">
      <c r="A57" s="30" t="s">
        <v>84</v>
      </c>
      <c r="B57" s="124" t="s">
        <v>85</v>
      </c>
      <c r="C57" s="124"/>
      <c r="D57" s="124"/>
      <c r="E57" s="124"/>
      <c r="F57" s="124"/>
      <c r="G57" s="124"/>
    </row>
    <row r="58" spans="1:11" ht="25.5" x14ac:dyDescent="0.2">
      <c r="A58" s="30" t="s">
        <v>86</v>
      </c>
      <c r="B58" s="125"/>
      <c r="C58" s="126"/>
      <c r="D58" s="126"/>
      <c r="E58" s="126"/>
      <c r="F58" s="126"/>
      <c r="G58" s="126"/>
    </row>
    <row r="59" spans="1:11" ht="12.75" x14ac:dyDescent="0.2">
      <c r="A59" s="19" t="s">
        <v>88</v>
      </c>
      <c r="B59" s="122"/>
      <c r="C59" s="123"/>
      <c r="D59" s="123"/>
      <c r="E59" s="123"/>
      <c r="F59" s="123"/>
      <c r="G59" s="123"/>
    </row>
    <row r="61" spans="1:11" ht="15.75" x14ac:dyDescent="0.25">
      <c r="A61" s="16" t="s">
        <v>70</v>
      </c>
      <c r="B61" s="6" t="s">
        <v>156</v>
      </c>
      <c r="C61" s="7"/>
      <c r="D61" s="7"/>
      <c r="E61" s="7"/>
      <c r="F61" s="29"/>
      <c r="G61" s="29"/>
    </row>
    <row r="62" spans="1:11" ht="12" customHeight="1" x14ac:dyDescent="0.2">
      <c r="A62" s="17" t="s">
        <v>71</v>
      </c>
      <c r="B62" s="2" t="s">
        <v>176</v>
      </c>
      <c r="C62" s="127" t="s">
        <v>73</v>
      </c>
      <c r="D62" s="128"/>
      <c r="F62" s="127" t="s">
        <v>74</v>
      </c>
      <c r="G62" s="128"/>
    </row>
    <row r="63" spans="1:11" ht="12" customHeight="1" x14ac:dyDescent="0.2">
      <c r="A63" s="17"/>
      <c r="C63" s="8" t="s">
        <v>75</v>
      </c>
      <c r="D63" s="8" t="s">
        <v>76</v>
      </c>
      <c r="F63" s="8" t="s">
        <v>77</v>
      </c>
      <c r="G63" s="8" t="s">
        <v>78</v>
      </c>
    </row>
    <row r="64" spans="1:11" ht="12" customHeight="1" x14ac:dyDescent="0.2">
      <c r="A64" s="17"/>
      <c r="B64" s="14" t="s">
        <v>30</v>
      </c>
      <c r="C64" s="20">
        <v>125.93</v>
      </c>
      <c r="D64" s="21">
        <f>C64*C$4</f>
        <v>4659.41</v>
      </c>
      <c r="E64" s="9"/>
      <c r="F64" s="22">
        <v>4.13</v>
      </c>
      <c r="G64" s="26">
        <f>F64*C$4</f>
        <v>152.81</v>
      </c>
      <c r="J64" s="43"/>
      <c r="K64" s="35"/>
    </row>
    <row r="65" spans="1:9" ht="12" customHeight="1" x14ac:dyDescent="0.2">
      <c r="A65" s="17"/>
      <c r="B65" s="14" t="s">
        <v>31</v>
      </c>
      <c r="C65" s="20">
        <v>137.93</v>
      </c>
      <c r="D65" s="21">
        <f>C65*C$5</f>
        <v>5379.27</v>
      </c>
      <c r="E65" s="9"/>
      <c r="F65" s="22">
        <v>4.53</v>
      </c>
      <c r="G65" s="26">
        <f>F65*C$5</f>
        <v>176.67000000000002</v>
      </c>
    </row>
    <row r="66" spans="1:9" ht="12" customHeight="1" x14ac:dyDescent="0.2">
      <c r="A66" s="17"/>
      <c r="B66" s="14" t="s">
        <v>32</v>
      </c>
      <c r="C66" s="20">
        <v>165.43</v>
      </c>
      <c r="D66" s="21">
        <f>C66*C$6</f>
        <v>6617.2000000000007</v>
      </c>
      <c r="E66" s="9"/>
      <c r="F66" s="22">
        <v>5.4</v>
      </c>
      <c r="G66" s="26">
        <f>F66*C$6</f>
        <v>216</v>
      </c>
    </row>
    <row r="67" spans="1:9" ht="12" customHeight="1" x14ac:dyDescent="0.2">
      <c r="A67" s="17"/>
      <c r="B67" s="14" t="s">
        <v>79</v>
      </c>
      <c r="C67" s="20">
        <v>137.93</v>
      </c>
      <c r="D67" s="21">
        <f>C67*C$7</f>
        <v>5241.34</v>
      </c>
      <c r="E67" s="9"/>
      <c r="F67" s="22">
        <v>4.53</v>
      </c>
      <c r="G67" s="26">
        <f>F67*C$7</f>
        <v>172.14000000000001</v>
      </c>
    </row>
    <row r="68" spans="1:9" ht="12" customHeight="1" x14ac:dyDescent="0.2">
      <c r="A68" s="17"/>
      <c r="B68" s="14" t="s">
        <v>34</v>
      </c>
      <c r="C68" s="20">
        <v>125.93</v>
      </c>
      <c r="D68" s="21">
        <f>C68*C$8</f>
        <v>4911.2700000000004</v>
      </c>
      <c r="E68" s="9"/>
      <c r="F68" s="22">
        <v>4.13</v>
      </c>
      <c r="G68" s="26">
        <f>F68*C$8</f>
        <v>161.07</v>
      </c>
    </row>
    <row r="69" spans="1:9" ht="12" customHeight="1" x14ac:dyDescent="0.2">
      <c r="A69" s="17"/>
      <c r="B69" s="14" t="s">
        <v>65</v>
      </c>
      <c r="C69" s="45"/>
      <c r="D69" s="21">
        <f>C69*C$9</f>
        <v>0</v>
      </c>
      <c r="E69" s="9"/>
      <c r="F69" s="46"/>
      <c r="G69" s="26">
        <f>F69*C$9</f>
        <v>0</v>
      </c>
    </row>
    <row r="70" spans="1:9" ht="12" customHeight="1" x14ac:dyDescent="0.2">
      <c r="A70" s="17"/>
      <c r="B70" s="14" t="s">
        <v>66</v>
      </c>
      <c r="C70" s="45"/>
      <c r="D70" s="21">
        <f>C70*C$10</f>
        <v>0</v>
      </c>
      <c r="E70" s="9"/>
      <c r="F70" s="46"/>
      <c r="G70" s="26">
        <f>F70*C$10</f>
        <v>0</v>
      </c>
    </row>
    <row r="71" spans="1:9" ht="12" customHeight="1" x14ac:dyDescent="0.2">
      <c r="A71" s="17"/>
      <c r="B71" s="14" t="s">
        <v>67</v>
      </c>
      <c r="C71" s="45"/>
      <c r="D71" s="21">
        <f>C71*C$11</f>
        <v>0</v>
      </c>
      <c r="E71" s="9"/>
      <c r="F71" s="46"/>
      <c r="G71" s="26">
        <f>F71*C$11</f>
        <v>0</v>
      </c>
    </row>
    <row r="72" spans="1:9" ht="12" customHeight="1" x14ac:dyDescent="0.2">
      <c r="A72" s="17"/>
      <c r="B72" s="14" t="s">
        <v>68</v>
      </c>
      <c r="C72" s="45"/>
      <c r="D72" s="21">
        <f>C72*C$12</f>
        <v>0</v>
      </c>
      <c r="E72" s="9"/>
      <c r="F72" s="46"/>
      <c r="G72" s="26">
        <f>F72*C$12</f>
        <v>0</v>
      </c>
    </row>
    <row r="73" spans="1:9" ht="12" customHeight="1" x14ac:dyDescent="0.2">
      <c r="A73" s="17"/>
      <c r="B73" s="14" t="s">
        <v>22</v>
      </c>
      <c r="C73" s="45"/>
      <c r="D73" s="21">
        <f>C73*C$13</f>
        <v>0</v>
      </c>
      <c r="E73" s="9"/>
      <c r="F73" s="46"/>
      <c r="G73" s="26">
        <f>F73*C$13</f>
        <v>0</v>
      </c>
    </row>
    <row r="74" spans="1:9" ht="12" customHeight="1" x14ac:dyDescent="0.2">
      <c r="A74" s="17"/>
      <c r="B74" s="14" t="s">
        <v>9</v>
      </c>
      <c r="C74" s="45"/>
      <c r="D74" s="21">
        <f>C74*C$14</f>
        <v>0</v>
      </c>
      <c r="E74" s="9"/>
      <c r="F74" s="46"/>
      <c r="G74" s="26">
        <f>F74*C$14</f>
        <v>0</v>
      </c>
    </row>
    <row r="75" spans="1:9" ht="12" customHeight="1" x14ac:dyDescent="0.2">
      <c r="A75" s="17"/>
      <c r="B75" s="15" t="s">
        <v>80</v>
      </c>
      <c r="C75" s="23"/>
      <c r="D75" s="24">
        <f>SUM(D64:D74)</f>
        <v>26808.49</v>
      </c>
      <c r="E75" s="9"/>
      <c r="F75" s="25"/>
      <c r="G75" s="27">
        <f>SUM(G64:G74)</f>
        <v>878.69</v>
      </c>
      <c r="I75" s="10"/>
    </row>
    <row r="76" spans="1:9" ht="12" customHeight="1" x14ac:dyDescent="0.2">
      <c r="A76" s="18" t="s">
        <v>81</v>
      </c>
      <c r="B76" s="124"/>
      <c r="C76" s="124"/>
      <c r="D76" s="124"/>
      <c r="E76" s="124"/>
      <c r="F76" s="124"/>
      <c r="G76" s="124"/>
      <c r="I76" s="2" t="s">
        <v>71</v>
      </c>
    </row>
    <row r="77" spans="1:9" ht="12" customHeight="1" x14ac:dyDescent="0.2">
      <c r="A77" s="18" t="s">
        <v>83</v>
      </c>
      <c r="B77" s="122"/>
      <c r="C77" s="123"/>
      <c r="D77" s="123"/>
      <c r="E77" s="123"/>
      <c r="F77" s="123"/>
      <c r="G77" s="123"/>
    </row>
    <row r="78" spans="1:9" ht="27.6" customHeight="1" x14ac:dyDescent="0.2">
      <c r="A78" s="30" t="s">
        <v>84</v>
      </c>
      <c r="B78" s="124" t="s">
        <v>85</v>
      </c>
      <c r="C78" s="124"/>
      <c r="D78" s="124"/>
      <c r="E78" s="124"/>
      <c r="F78" s="124"/>
      <c r="G78" s="124"/>
    </row>
    <row r="79" spans="1:9" ht="27.75" customHeight="1" x14ac:dyDescent="0.2">
      <c r="A79" s="30" t="s">
        <v>86</v>
      </c>
      <c r="B79" s="125"/>
      <c r="C79" s="126"/>
      <c r="D79" s="126"/>
      <c r="E79" s="126"/>
      <c r="F79" s="126"/>
      <c r="G79" s="126"/>
    </row>
    <row r="80" spans="1:9" ht="12.75" x14ac:dyDescent="0.2">
      <c r="A80" s="19" t="s">
        <v>88</v>
      </c>
      <c r="B80" s="122"/>
      <c r="C80" s="123"/>
      <c r="D80" s="123"/>
      <c r="E80" s="123"/>
      <c r="F80" s="123"/>
      <c r="G80" s="123"/>
    </row>
    <row r="82" spans="1:27" ht="12" customHeight="1" x14ac:dyDescent="0.25">
      <c r="A82" s="16" t="s">
        <v>70</v>
      </c>
      <c r="B82" s="6" t="s">
        <v>158</v>
      </c>
      <c r="C82" s="7"/>
      <c r="D82" s="7"/>
      <c r="E82" s="7"/>
      <c r="F82" s="29"/>
      <c r="G82" s="29"/>
    </row>
    <row r="83" spans="1:27" ht="12" customHeight="1" x14ac:dyDescent="0.2">
      <c r="A83" s="17" t="s">
        <v>71</v>
      </c>
      <c r="B83" s="2" t="s">
        <v>177</v>
      </c>
      <c r="C83" s="127" t="s">
        <v>73</v>
      </c>
      <c r="D83" s="128"/>
      <c r="F83" s="127" t="s">
        <v>74</v>
      </c>
      <c r="G83" s="128"/>
    </row>
    <row r="84" spans="1:27" ht="12" customHeight="1" x14ac:dyDescent="0.2">
      <c r="A84" s="17"/>
      <c r="C84" s="8" t="s">
        <v>75</v>
      </c>
      <c r="D84" s="8" t="s">
        <v>76</v>
      </c>
      <c r="F84" s="8" t="s">
        <v>77</v>
      </c>
      <c r="G84" s="8" t="s">
        <v>78</v>
      </c>
    </row>
    <row r="85" spans="1:27" ht="12" customHeight="1" x14ac:dyDescent="0.2">
      <c r="A85" s="17"/>
      <c r="B85" s="14" t="s">
        <v>30</v>
      </c>
      <c r="C85" s="20">
        <v>527.33000000000004</v>
      </c>
      <c r="D85" s="21">
        <f>C85*C$4</f>
        <v>19511.210000000003</v>
      </c>
      <c r="E85" s="9"/>
      <c r="F85" s="22">
        <v>13.18</v>
      </c>
      <c r="G85" s="26">
        <f>F85*C$4</f>
        <v>487.65999999999997</v>
      </c>
    </row>
    <row r="86" spans="1:27" ht="12" customHeight="1" x14ac:dyDescent="0.2">
      <c r="A86" s="17"/>
      <c r="B86" s="14" t="s">
        <v>31</v>
      </c>
      <c r="C86" s="20">
        <v>512</v>
      </c>
      <c r="D86" s="21">
        <f>C86*C$5</f>
        <v>19968</v>
      </c>
      <c r="E86" s="9"/>
      <c r="F86" s="22">
        <v>12.8</v>
      </c>
      <c r="G86" s="26">
        <f>F86*C$5</f>
        <v>499.20000000000005</v>
      </c>
    </row>
    <row r="87" spans="1:27" ht="12" customHeight="1" x14ac:dyDescent="0.2">
      <c r="A87" s="17"/>
      <c r="B87" s="14" t="s">
        <v>32</v>
      </c>
      <c r="C87" s="20">
        <v>532.66999999999996</v>
      </c>
      <c r="D87" s="21">
        <f>C87*C$6</f>
        <v>21306.799999999999</v>
      </c>
      <c r="E87" s="9"/>
      <c r="F87" s="22">
        <v>13.32</v>
      </c>
      <c r="G87" s="26">
        <f>F87*C$6</f>
        <v>532.79999999999995</v>
      </c>
    </row>
    <row r="88" spans="1:27" ht="12" customHeight="1" x14ac:dyDescent="0.2">
      <c r="A88" s="17"/>
      <c r="B88" s="14" t="s">
        <v>79</v>
      </c>
      <c r="C88" s="20">
        <v>541.33000000000004</v>
      </c>
      <c r="D88" s="21">
        <f>C88*C$7</f>
        <v>20570.54</v>
      </c>
      <c r="E88" s="9"/>
      <c r="F88" s="22">
        <v>13.53</v>
      </c>
      <c r="G88" s="26">
        <f>F88*C$7</f>
        <v>514.14</v>
      </c>
    </row>
    <row r="89" spans="1:27" ht="12" customHeight="1" x14ac:dyDescent="0.2">
      <c r="A89" s="17"/>
      <c r="B89" s="14" t="s">
        <v>34</v>
      </c>
      <c r="C89" s="20">
        <v>531.33000000000004</v>
      </c>
      <c r="D89" s="21">
        <f>C89*C$8</f>
        <v>20721.870000000003</v>
      </c>
      <c r="E89" s="9"/>
      <c r="F89" s="22">
        <v>13.28</v>
      </c>
      <c r="G89" s="26">
        <f>F89*C$8</f>
        <v>517.91999999999996</v>
      </c>
    </row>
    <row r="90" spans="1:27" ht="12" customHeight="1" x14ac:dyDescent="0.2">
      <c r="A90" s="17"/>
      <c r="B90" s="14" t="s">
        <v>65</v>
      </c>
      <c r="C90" s="20">
        <v>328.67</v>
      </c>
      <c r="D90" s="21">
        <f>C90*C$9</f>
        <v>2629.36</v>
      </c>
      <c r="E90" s="9"/>
      <c r="F90" s="20">
        <v>8.2200000000000006</v>
      </c>
      <c r="G90" s="26">
        <f>F90*C$9</f>
        <v>65.760000000000005</v>
      </c>
    </row>
    <row r="91" spans="1:27" ht="12" customHeight="1" x14ac:dyDescent="0.2">
      <c r="A91" s="17"/>
      <c r="B91" s="14" t="s">
        <v>66</v>
      </c>
      <c r="C91" s="20">
        <v>328.67</v>
      </c>
      <c r="D91" s="21">
        <f>C91*C$10</f>
        <v>657.34</v>
      </c>
      <c r="E91" s="9"/>
      <c r="F91" s="20">
        <v>8.2200000000000006</v>
      </c>
      <c r="G91" s="26">
        <f>F91*C$10</f>
        <v>16.440000000000001</v>
      </c>
    </row>
    <row r="92" spans="1:27" ht="12" customHeight="1" x14ac:dyDescent="0.2">
      <c r="A92" s="17"/>
      <c r="B92" s="14" t="s">
        <v>67</v>
      </c>
      <c r="C92" s="106">
        <v>328.67</v>
      </c>
      <c r="D92" s="21">
        <f>C92*C$11</f>
        <v>11832.12</v>
      </c>
      <c r="E92" s="9"/>
      <c r="F92" s="106">
        <v>8.2200000000000006</v>
      </c>
      <c r="G92" s="26">
        <f>F92*C$11</f>
        <v>295.92</v>
      </c>
    </row>
    <row r="93" spans="1:27" ht="12" customHeight="1" x14ac:dyDescent="0.2">
      <c r="A93" s="17"/>
      <c r="B93" s="14" t="s">
        <v>68</v>
      </c>
      <c r="C93" s="106">
        <v>328.67</v>
      </c>
      <c r="D93" s="21">
        <f>C93*C$12</f>
        <v>3286.7000000000003</v>
      </c>
      <c r="E93" s="9"/>
      <c r="F93" s="106">
        <v>8.2200000000000006</v>
      </c>
      <c r="G93" s="26">
        <f>F93*C$12</f>
        <v>82.2</v>
      </c>
    </row>
    <row r="94" spans="1:27" ht="12" customHeight="1" x14ac:dyDescent="0.2">
      <c r="A94" s="17"/>
      <c r="B94" s="14" t="s">
        <v>22</v>
      </c>
      <c r="C94" s="45"/>
      <c r="D94" s="21">
        <f>C94*C$13</f>
        <v>0</v>
      </c>
      <c r="E94" s="9"/>
      <c r="F94" s="45"/>
      <c r="G94" s="26">
        <f>F94*C$13</f>
        <v>0</v>
      </c>
    </row>
    <row r="95" spans="1:27" ht="12" customHeight="1" x14ac:dyDescent="0.2">
      <c r="A95" s="17"/>
      <c r="B95" s="14" t="s">
        <v>9</v>
      </c>
      <c r="C95" s="45"/>
      <c r="D95" s="21">
        <f>C95*C$14</f>
        <v>0</v>
      </c>
      <c r="E95" s="9"/>
      <c r="F95" s="45"/>
      <c r="G95" s="26">
        <f>F95*C$14</f>
        <v>0</v>
      </c>
    </row>
    <row r="96" spans="1:27" ht="12" customHeight="1" x14ac:dyDescent="0.2">
      <c r="A96" s="17"/>
      <c r="B96" s="15" t="s">
        <v>80</v>
      </c>
      <c r="C96" s="23"/>
      <c r="D96" s="24">
        <f>SUM(D85:D95)</f>
        <v>120483.94</v>
      </c>
      <c r="E96" s="9"/>
      <c r="F96" s="25"/>
      <c r="G96" s="27">
        <f>SUM(G85:G95)</f>
        <v>3012.04</v>
      </c>
      <c r="I96" s="10"/>
      <c r="T96" s="44"/>
      <c r="U96" s="44"/>
      <c r="V96" s="44"/>
      <c r="W96" s="44"/>
      <c r="X96" s="44"/>
      <c r="Y96" s="44"/>
      <c r="Z96" s="44"/>
      <c r="AA96" s="44"/>
    </row>
    <row r="97" spans="1:45" ht="12" customHeight="1" x14ac:dyDescent="0.2">
      <c r="A97" s="18" t="s">
        <v>81</v>
      </c>
      <c r="B97" s="124"/>
      <c r="C97" s="124"/>
      <c r="D97" s="124"/>
      <c r="E97" s="124"/>
      <c r="F97" s="124"/>
      <c r="G97" s="124"/>
      <c r="I97" s="2" t="s">
        <v>71</v>
      </c>
    </row>
    <row r="98" spans="1:45" ht="12" customHeight="1" x14ac:dyDescent="0.2">
      <c r="A98" s="18" t="s">
        <v>83</v>
      </c>
      <c r="B98" s="122"/>
      <c r="C98" s="123"/>
      <c r="D98" s="123"/>
      <c r="E98" s="123"/>
      <c r="F98" s="123"/>
      <c r="G98" s="123"/>
    </row>
    <row r="99" spans="1:45" ht="27" customHeight="1" x14ac:dyDescent="0.2">
      <c r="A99" s="30" t="s">
        <v>84</v>
      </c>
      <c r="B99" s="124" t="s">
        <v>85</v>
      </c>
      <c r="C99" s="124"/>
      <c r="D99" s="124"/>
      <c r="E99" s="124"/>
      <c r="F99" s="124"/>
      <c r="G99" s="124"/>
      <c r="AB99" s="44"/>
      <c r="AC99" s="44"/>
    </row>
    <row r="100" spans="1:45" ht="30.75" customHeight="1" x14ac:dyDescent="0.2">
      <c r="A100" s="30" t="s">
        <v>86</v>
      </c>
      <c r="B100" s="125"/>
      <c r="C100" s="126"/>
      <c r="D100" s="126"/>
      <c r="E100" s="126"/>
      <c r="F100" s="126"/>
      <c r="G100" s="126"/>
    </row>
    <row r="101" spans="1:45" ht="12.75" x14ac:dyDescent="0.2">
      <c r="A101" s="19" t="s">
        <v>88</v>
      </c>
      <c r="B101" s="122"/>
      <c r="C101" s="123"/>
      <c r="D101" s="123"/>
      <c r="E101" s="123"/>
      <c r="F101" s="123"/>
      <c r="G101" s="123"/>
    </row>
    <row r="102" spans="1:45" ht="12" customHeight="1" x14ac:dyDescent="0.2">
      <c r="A102" s="11"/>
    </row>
    <row r="103" spans="1:45" ht="12" customHeight="1" x14ac:dyDescent="0.25">
      <c r="A103" s="16" t="s">
        <v>70</v>
      </c>
      <c r="B103" s="6" t="s">
        <v>160</v>
      </c>
      <c r="C103" s="7"/>
      <c r="D103" s="7"/>
      <c r="E103" s="7"/>
      <c r="F103" s="29"/>
      <c r="G103" s="29"/>
    </row>
    <row r="104" spans="1:45" ht="12" customHeight="1" x14ac:dyDescent="0.2">
      <c r="A104" s="17" t="s">
        <v>71</v>
      </c>
      <c r="B104" s="2" t="s">
        <v>178</v>
      </c>
      <c r="C104" s="127" t="s">
        <v>73</v>
      </c>
      <c r="D104" s="128"/>
      <c r="F104" s="127" t="s">
        <v>74</v>
      </c>
      <c r="G104" s="128"/>
    </row>
    <row r="105" spans="1:45" ht="12" customHeight="1" x14ac:dyDescent="0.2">
      <c r="A105" s="17"/>
      <c r="C105" s="8" t="s">
        <v>75</v>
      </c>
      <c r="D105" s="8" t="s">
        <v>76</v>
      </c>
      <c r="F105" s="8" t="s">
        <v>77</v>
      </c>
      <c r="G105" s="8" t="s">
        <v>78</v>
      </c>
    </row>
    <row r="106" spans="1:45" ht="12" customHeight="1" x14ac:dyDescent="0.2">
      <c r="A106" s="17"/>
      <c r="B106" s="14" t="s">
        <v>30</v>
      </c>
      <c r="C106" s="20">
        <v>344</v>
      </c>
      <c r="D106" s="21">
        <f>C106*C$4</f>
        <v>12728</v>
      </c>
      <c r="E106" s="9"/>
      <c r="F106" s="22">
        <v>8.6</v>
      </c>
      <c r="G106" s="26">
        <f>F106*C$4</f>
        <v>318.2</v>
      </c>
    </row>
    <row r="107" spans="1:45" ht="12" customHeight="1" x14ac:dyDescent="0.2">
      <c r="A107" s="17"/>
      <c r="B107" s="14" t="s">
        <v>31</v>
      </c>
      <c r="C107" s="20">
        <v>346</v>
      </c>
      <c r="D107" s="21">
        <f>C107*C$5</f>
        <v>13494</v>
      </c>
      <c r="E107" s="9"/>
      <c r="F107" s="22">
        <v>8.65</v>
      </c>
      <c r="G107" s="26">
        <f>F107*C$5</f>
        <v>337.35</v>
      </c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</row>
    <row r="108" spans="1:45" ht="12" customHeight="1" x14ac:dyDescent="0.2">
      <c r="A108" s="17"/>
      <c r="B108" s="14" t="s">
        <v>32</v>
      </c>
      <c r="C108" s="20">
        <v>328</v>
      </c>
      <c r="D108" s="21">
        <f>C108*C$6</f>
        <v>13120</v>
      </c>
      <c r="E108" s="9"/>
      <c r="F108" s="22">
        <v>8.1999999999999993</v>
      </c>
      <c r="G108" s="26">
        <f>F108*C$6</f>
        <v>328</v>
      </c>
    </row>
    <row r="109" spans="1:45" ht="12" customHeight="1" x14ac:dyDescent="0.2">
      <c r="A109" s="17"/>
      <c r="B109" s="14" t="s">
        <v>79</v>
      </c>
      <c r="C109" s="20">
        <v>367.33</v>
      </c>
      <c r="D109" s="21">
        <f>C109*C$7</f>
        <v>13958.539999999999</v>
      </c>
      <c r="E109" s="9"/>
      <c r="F109" s="22">
        <v>9.18</v>
      </c>
      <c r="G109" s="26">
        <f>F109*C$7</f>
        <v>348.84</v>
      </c>
    </row>
    <row r="110" spans="1:45" ht="12" customHeight="1" x14ac:dyDescent="0.2">
      <c r="A110" s="17"/>
      <c r="B110" s="14" t="s">
        <v>34</v>
      </c>
      <c r="C110" s="20">
        <v>340</v>
      </c>
      <c r="D110" s="21">
        <f>C110*C$8</f>
        <v>13260</v>
      </c>
      <c r="E110" s="9"/>
      <c r="F110" s="22">
        <v>8.5</v>
      </c>
      <c r="G110" s="26">
        <f>F110*C$8</f>
        <v>331.5</v>
      </c>
      <c r="I110" s="43"/>
      <c r="J110" s="10"/>
    </row>
    <row r="111" spans="1:45" ht="12" customHeight="1" x14ac:dyDescent="0.2">
      <c r="A111" s="17"/>
      <c r="B111" s="14" t="s">
        <v>65</v>
      </c>
      <c r="C111" s="20">
        <v>60.67</v>
      </c>
      <c r="D111" s="21">
        <f>C111*C$9</f>
        <v>485.36</v>
      </c>
      <c r="E111" s="9"/>
      <c r="F111" s="22">
        <v>1.52</v>
      </c>
      <c r="G111" s="26">
        <f>F111*C$9</f>
        <v>12.16</v>
      </c>
    </row>
    <row r="112" spans="1:45" ht="12" customHeight="1" x14ac:dyDescent="0.2">
      <c r="A112" s="17"/>
      <c r="B112" s="14" t="s">
        <v>66</v>
      </c>
      <c r="C112" s="20">
        <v>60.67</v>
      </c>
      <c r="D112" s="21">
        <f>C112*C$10</f>
        <v>121.34</v>
      </c>
      <c r="E112" s="9"/>
      <c r="F112" s="22">
        <v>1.52</v>
      </c>
      <c r="G112" s="26">
        <f>F112*C$10</f>
        <v>3.04</v>
      </c>
    </row>
    <row r="113" spans="1:45" ht="12" customHeight="1" x14ac:dyDescent="0.2">
      <c r="A113" s="17"/>
      <c r="B113" s="14" t="s">
        <v>67</v>
      </c>
      <c r="C113" s="20">
        <v>60.67</v>
      </c>
      <c r="D113" s="21">
        <f>C113*C$11</f>
        <v>2184.12</v>
      </c>
      <c r="E113" s="9"/>
      <c r="F113" s="22">
        <v>1.52</v>
      </c>
      <c r="G113" s="26">
        <f>F113*C$11</f>
        <v>54.72</v>
      </c>
    </row>
    <row r="114" spans="1:45" ht="12" customHeight="1" x14ac:dyDescent="0.2">
      <c r="A114" s="17"/>
      <c r="B114" s="14" t="s">
        <v>68</v>
      </c>
      <c r="C114" s="20">
        <v>60.67</v>
      </c>
      <c r="D114" s="21">
        <f>C114*C$12</f>
        <v>606.70000000000005</v>
      </c>
      <c r="E114" s="9"/>
      <c r="F114" s="22">
        <v>1.52</v>
      </c>
      <c r="G114" s="26">
        <f>F114*C$12</f>
        <v>15.2</v>
      </c>
    </row>
    <row r="115" spans="1:45" ht="12" customHeight="1" x14ac:dyDescent="0.2">
      <c r="A115" s="17"/>
      <c r="B115" s="14" t="s">
        <v>22</v>
      </c>
      <c r="C115" s="45"/>
      <c r="D115" s="21">
        <f>C115*C$13</f>
        <v>0</v>
      </c>
      <c r="E115" s="9"/>
      <c r="F115" s="45"/>
      <c r="G115" s="26">
        <f>F115*C$13</f>
        <v>0</v>
      </c>
    </row>
    <row r="116" spans="1:45" ht="12" customHeight="1" x14ac:dyDescent="0.2">
      <c r="A116" s="17"/>
      <c r="B116" s="14" t="s">
        <v>9</v>
      </c>
      <c r="C116" s="45"/>
      <c r="D116" s="21">
        <f>C116*C$14</f>
        <v>0</v>
      </c>
      <c r="E116" s="9"/>
      <c r="F116" s="45"/>
      <c r="G116" s="26">
        <f>F116*C$14</f>
        <v>0</v>
      </c>
    </row>
    <row r="117" spans="1:45" ht="12" customHeight="1" x14ac:dyDescent="0.2">
      <c r="A117" s="17"/>
      <c r="B117" s="15" t="s">
        <v>80</v>
      </c>
      <c r="C117" s="23"/>
      <c r="D117" s="24">
        <f>SUM(D106:D116)</f>
        <v>69958.06</v>
      </c>
      <c r="E117" s="9"/>
      <c r="F117" s="25"/>
      <c r="G117" s="27">
        <f>SUM(G106:G116)</f>
        <v>1749.01</v>
      </c>
      <c r="I117" s="10"/>
      <c r="T117" s="44"/>
      <c r="U117" s="44"/>
      <c r="V117" s="44"/>
      <c r="W117" s="44"/>
      <c r="X117" s="44"/>
      <c r="Y117" s="44"/>
      <c r="Z117" s="44"/>
      <c r="AA117" s="44"/>
    </row>
    <row r="118" spans="1:45" ht="12" customHeight="1" x14ac:dyDescent="0.2">
      <c r="A118" s="18" t="s">
        <v>81</v>
      </c>
      <c r="B118" s="124"/>
      <c r="C118" s="124"/>
      <c r="D118" s="124"/>
      <c r="E118" s="124"/>
      <c r="F118" s="124"/>
      <c r="G118" s="124"/>
      <c r="I118" s="2" t="s">
        <v>71</v>
      </c>
    </row>
    <row r="119" spans="1:45" ht="12.75" x14ac:dyDescent="0.2">
      <c r="A119" s="18" t="s">
        <v>83</v>
      </c>
      <c r="B119" s="122"/>
      <c r="C119" s="123"/>
      <c r="D119" s="123"/>
      <c r="E119" s="123"/>
      <c r="F119" s="123"/>
      <c r="G119" s="123"/>
    </row>
    <row r="120" spans="1:45" ht="29.45" customHeight="1" x14ac:dyDescent="0.2">
      <c r="A120" s="30" t="s">
        <v>84</v>
      </c>
      <c r="B120" s="124" t="s">
        <v>85</v>
      </c>
      <c r="C120" s="124"/>
      <c r="D120" s="124"/>
      <c r="E120" s="124"/>
      <c r="F120" s="124"/>
      <c r="G120" s="124"/>
      <c r="AB120" s="44"/>
      <c r="AC120" s="44"/>
    </row>
    <row r="121" spans="1:45" ht="28.35" customHeight="1" x14ac:dyDescent="0.2">
      <c r="A121" s="30" t="s">
        <v>86</v>
      </c>
      <c r="B121" s="125"/>
      <c r="C121" s="126"/>
      <c r="D121" s="126"/>
      <c r="E121" s="126"/>
      <c r="F121" s="126"/>
      <c r="G121" s="126"/>
    </row>
    <row r="122" spans="1:45" ht="12.75" x14ac:dyDescent="0.2">
      <c r="A122" s="19" t="s">
        <v>88</v>
      </c>
      <c r="B122" s="143"/>
      <c r="C122" s="144"/>
      <c r="D122" s="144"/>
      <c r="E122" s="144"/>
      <c r="F122" s="144"/>
      <c r="G122" s="144"/>
    </row>
    <row r="123" spans="1:45" ht="12" customHeight="1" x14ac:dyDescent="0.2">
      <c r="A123" s="78"/>
      <c r="B123" s="75"/>
      <c r="C123" s="76"/>
      <c r="D123" s="76"/>
      <c r="E123" s="76"/>
      <c r="F123" s="76"/>
      <c r="G123" s="76"/>
    </row>
    <row r="124" spans="1:45" ht="12" customHeight="1" x14ac:dyDescent="0.25">
      <c r="A124" s="16" t="s">
        <v>70</v>
      </c>
      <c r="B124" s="6" t="s">
        <v>162</v>
      </c>
      <c r="C124" s="7"/>
      <c r="D124" s="7"/>
      <c r="E124" s="7"/>
      <c r="F124" s="29"/>
      <c r="G124" s="29"/>
    </row>
    <row r="125" spans="1:45" ht="12" customHeight="1" x14ac:dyDescent="0.2">
      <c r="A125" s="17" t="s">
        <v>71</v>
      </c>
      <c r="B125" s="2" t="s">
        <v>179</v>
      </c>
      <c r="C125" s="127" t="s">
        <v>73</v>
      </c>
      <c r="D125" s="128"/>
      <c r="F125" s="127" t="s">
        <v>74</v>
      </c>
      <c r="G125" s="128"/>
    </row>
    <row r="126" spans="1:45" ht="12" customHeight="1" x14ac:dyDescent="0.2">
      <c r="A126" s="17"/>
      <c r="C126" s="8" t="s">
        <v>75</v>
      </c>
      <c r="D126" s="8" t="s">
        <v>76</v>
      </c>
      <c r="F126" s="8" t="s">
        <v>77</v>
      </c>
      <c r="G126" s="8" t="s">
        <v>78</v>
      </c>
    </row>
    <row r="127" spans="1:45" ht="12" customHeight="1" x14ac:dyDescent="0.2">
      <c r="A127" s="17"/>
      <c r="B127" s="14" t="s">
        <v>30</v>
      </c>
      <c r="C127" s="20">
        <v>223.16</v>
      </c>
      <c r="D127" s="21">
        <f>C127*C$4</f>
        <v>8256.92</v>
      </c>
      <c r="E127" s="9"/>
      <c r="F127" s="22">
        <v>5.42</v>
      </c>
      <c r="G127" s="26">
        <f>F127*C$4</f>
        <v>200.54</v>
      </c>
    </row>
    <row r="128" spans="1:45" ht="12" customHeight="1" x14ac:dyDescent="0.2">
      <c r="A128" s="17"/>
      <c r="B128" s="14" t="s">
        <v>31</v>
      </c>
      <c r="C128" s="20">
        <v>229.28</v>
      </c>
      <c r="D128" s="21">
        <f>C128*C$5</f>
        <v>8941.92</v>
      </c>
      <c r="E128" s="9"/>
      <c r="F128" s="22">
        <v>5.55</v>
      </c>
      <c r="G128" s="26">
        <f>F128*C$5</f>
        <v>216.45</v>
      </c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</row>
    <row r="129" spans="1:7" ht="12" customHeight="1" x14ac:dyDescent="0.2">
      <c r="A129" s="17"/>
      <c r="B129" s="14" t="s">
        <v>32</v>
      </c>
      <c r="C129" s="20">
        <v>223.12</v>
      </c>
      <c r="D129" s="21">
        <f>C129*C$6</f>
        <v>8924.7999999999993</v>
      </c>
      <c r="E129" s="9"/>
      <c r="F129" s="22">
        <v>5.38</v>
      </c>
      <c r="G129" s="26">
        <f>F129*C$6</f>
        <v>215.2</v>
      </c>
    </row>
    <row r="130" spans="1:7" ht="12" customHeight="1" x14ac:dyDescent="0.2">
      <c r="A130" s="17"/>
      <c r="B130" s="14" t="s">
        <v>79</v>
      </c>
      <c r="C130" s="20">
        <v>223.12</v>
      </c>
      <c r="D130" s="21">
        <f>C130*C$7</f>
        <v>8478.56</v>
      </c>
      <c r="E130" s="9"/>
      <c r="F130" s="22">
        <v>5.38</v>
      </c>
      <c r="G130" s="26">
        <f>F130*C$7</f>
        <v>204.44</v>
      </c>
    </row>
    <row r="131" spans="1:7" ht="12" customHeight="1" x14ac:dyDescent="0.2">
      <c r="A131" s="17"/>
      <c r="B131" s="14" t="s">
        <v>34</v>
      </c>
      <c r="C131" s="20">
        <v>223.12</v>
      </c>
      <c r="D131" s="21">
        <f>C131*C$8</f>
        <v>8701.68</v>
      </c>
      <c r="E131" s="9"/>
      <c r="F131" s="22">
        <v>5.38</v>
      </c>
      <c r="G131" s="26">
        <f>F131*C$8</f>
        <v>209.82</v>
      </c>
    </row>
    <row r="132" spans="1:7" ht="12" customHeight="1" x14ac:dyDescent="0.2">
      <c r="A132" s="17"/>
      <c r="B132" s="14" t="s">
        <v>65</v>
      </c>
      <c r="C132" s="45"/>
      <c r="D132" s="21">
        <f>C132*C$9</f>
        <v>0</v>
      </c>
      <c r="E132" s="9"/>
      <c r="F132" s="46"/>
      <c r="G132" s="26">
        <f>F132*C$9</f>
        <v>0</v>
      </c>
    </row>
    <row r="133" spans="1:7" ht="12" customHeight="1" x14ac:dyDescent="0.2">
      <c r="A133" s="17"/>
      <c r="B133" s="14" t="s">
        <v>66</v>
      </c>
      <c r="C133" s="45"/>
      <c r="D133" s="21">
        <f>C133*C$10</f>
        <v>0</v>
      </c>
      <c r="E133" s="9"/>
      <c r="F133" s="46"/>
      <c r="G133" s="26">
        <f>F133*C$10</f>
        <v>0</v>
      </c>
    </row>
    <row r="134" spans="1:7" ht="12" customHeight="1" x14ac:dyDescent="0.2">
      <c r="A134" s="17"/>
      <c r="B134" s="14" t="s">
        <v>67</v>
      </c>
      <c r="C134" s="45"/>
      <c r="D134" s="21">
        <f>C134*C$11</f>
        <v>0</v>
      </c>
      <c r="E134" s="9"/>
      <c r="F134" s="46"/>
      <c r="G134" s="26">
        <f>F134*C$11</f>
        <v>0</v>
      </c>
    </row>
    <row r="135" spans="1:7" ht="12" customHeight="1" x14ac:dyDescent="0.2">
      <c r="A135" s="17"/>
      <c r="B135" s="14" t="s">
        <v>68</v>
      </c>
      <c r="C135" s="45"/>
      <c r="D135" s="21">
        <f>C135*C$12</f>
        <v>0</v>
      </c>
      <c r="E135" s="9"/>
      <c r="F135" s="46"/>
      <c r="G135" s="26">
        <f>F135*C$12</f>
        <v>0</v>
      </c>
    </row>
    <row r="136" spans="1:7" ht="12" customHeight="1" x14ac:dyDescent="0.2">
      <c r="A136" s="17"/>
      <c r="B136" s="14" t="s">
        <v>22</v>
      </c>
      <c r="C136" s="45"/>
      <c r="D136" s="21">
        <f>C136*C$13</f>
        <v>0</v>
      </c>
      <c r="E136" s="9"/>
      <c r="F136" s="46"/>
      <c r="G136" s="26">
        <f>F136*C$13</f>
        <v>0</v>
      </c>
    </row>
    <row r="137" spans="1:7" ht="12" customHeight="1" x14ac:dyDescent="0.2">
      <c r="A137" s="17"/>
      <c r="B137" s="14" t="s">
        <v>9</v>
      </c>
      <c r="C137" s="45"/>
      <c r="D137" s="21">
        <f>C137*C$14</f>
        <v>0</v>
      </c>
      <c r="E137" s="9"/>
      <c r="F137" s="46"/>
      <c r="G137" s="26">
        <f>F137*C$14</f>
        <v>0</v>
      </c>
    </row>
    <row r="138" spans="1:7" ht="12" customHeight="1" x14ac:dyDescent="0.2">
      <c r="A138" s="17"/>
      <c r="B138" s="15" t="s">
        <v>80</v>
      </c>
      <c r="C138" s="23"/>
      <c r="D138" s="24">
        <f>SUM(D127:D137)</f>
        <v>43303.88</v>
      </c>
      <c r="E138" s="9"/>
      <c r="F138" s="25"/>
      <c r="G138" s="27">
        <f>SUM(G127:G137)</f>
        <v>1046.45</v>
      </c>
    </row>
    <row r="139" spans="1:7" ht="12" customHeight="1" x14ac:dyDescent="0.2">
      <c r="A139" s="18" t="s">
        <v>81</v>
      </c>
      <c r="B139" s="124"/>
      <c r="C139" s="124"/>
      <c r="D139" s="124"/>
      <c r="E139" s="124"/>
      <c r="F139" s="124"/>
      <c r="G139" s="124"/>
    </row>
    <row r="140" spans="1:7" ht="12.75" x14ac:dyDescent="0.2">
      <c r="A140" s="18" t="s">
        <v>83</v>
      </c>
      <c r="B140" s="122"/>
      <c r="C140" s="123"/>
      <c r="D140" s="123"/>
      <c r="E140" s="123"/>
      <c r="F140" s="123"/>
      <c r="G140" s="123"/>
    </row>
    <row r="141" spans="1:7" ht="28.35" customHeight="1" x14ac:dyDescent="0.2">
      <c r="A141" s="30" t="s">
        <v>84</v>
      </c>
      <c r="B141" s="124" t="s">
        <v>85</v>
      </c>
      <c r="C141" s="124"/>
      <c r="D141" s="124"/>
      <c r="E141" s="124"/>
      <c r="F141" s="124"/>
      <c r="G141" s="124"/>
    </row>
    <row r="142" spans="1:7" ht="30" customHeight="1" x14ac:dyDescent="0.2">
      <c r="A142" s="30" t="s">
        <v>86</v>
      </c>
      <c r="B142" s="125"/>
      <c r="C142" s="126"/>
      <c r="D142" s="126"/>
      <c r="E142" s="126"/>
      <c r="F142" s="126"/>
      <c r="G142" s="126"/>
    </row>
    <row r="143" spans="1:7" ht="12.75" x14ac:dyDescent="0.2">
      <c r="A143" s="19" t="s">
        <v>88</v>
      </c>
      <c r="B143" s="122"/>
      <c r="C143" s="142"/>
      <c r="D143" s="142"/>
      <c r="E143" s="142"/>
      <c r="F143" s="142"/>
      <c r="G143" s="142"/>
    </row>
    <row r="144" spans="1:7" ht="12" customHeight="1" x14ac:dyDescent="0.2">
      <c r="A144" s="11"/>
    </row>
    <row r="145" spans="1:12" ht="12" customHeight="1" x14ac:dyDescent="0.25">
      <c r="A145" s="16" t="s">
        <v>70</v>
      </c>
      <c r="B145" s="6" t="s">
        <v>180</v>
      </c>
      <c r="C145" s="7"/>
      <c r="D145" s="7"/>
      <c r="E145" s="7"/>
      <c r="F145" s="29"/>
      <c r="G145" s="29"/>
    </row>
    <row r="146" spans="1:12" ht="12" customHeight="1" x14ac:dyDescent="0.2">
      <c r="A146" s="17" t="s">
        <v>71</v>
      </c>
      <c r="B146" s="2" t="s">
        <v>181</v>
      </c>
      <c r="C146" s="127" t="s">
        <v>73</v>
      </c>
      <c r="D146" s="128"/>
      <c r="F146" s="127" t="s">
        <v>74</v>
      </c>
      <c r="G146" s="128"/>
    </row>
    <row r="147" spans="1:12" ht="12" customHeight="1" x14ac:dyDescent="0.2">
      <c r="A147" s="17"/>
      <c r="C147" s="8" t="s">
        <v>75</v>
      </c>
      <c r="D147" s="8" t="s">
        <v>76</v>
      </c>
      <c r="F147" s="8" t="s">
        <v>77</v>
      </c>
      <c r="G147" s="8" t="s">
        <v>78</v>
      </c>
    </row>
    <row r="148" spans="1:12" ht="12" customHeight="1" x14ac:dyDescent="0.2">
      <c r="A148" s="17"/>
      <c r="B148" s="14" t="s">
        <v>30</v>
      </c>
      <c r="C148" s="20">
        <v>319.39</v>
      </c>
      <c r="D148" s="21">
        <f>C148*C$4</f>
        <v>11817.43</v>
      </c>
      <c r="E148" s="9"/>
      <c r="F148" s="22">
        <v>8.17</v>
      </c>
      <c r="G148" s="26">
        <f>F148*C$4</f>
        <v>302.29000000000002</v>
      </c>
    </row>
    <row r="149" spans="1:12" ht="12" customHeight="1" x14ac:dyDescent="0.2">
      <c r="A149" s="17"/>
      <c r="B149" s="14" t="s">
        <v>31</v>
      </c>
      <c r="C149" s="20">
        <v>340.61</v>
      </c>
      <c r="D149" s="21">
        <f>C149*C$5</f>
        <v>13283.79</v>
      </c>
      <c r="E149" s="9"/>
      <c r="F149" s="22">
        <v>8.82</v>
      </c>
      <c r="G149" s="26">
        <f>F149*C$5</f>
        <v>343.98</v>
      </c>
    </row>
    <row r="150" spans="1:12" ht="12" customHeight="1" x14ac:dyDescent="0.2">
      <c r="A150" s="17"/>
      <c r="B150" s="14" t="s">
        <v>32</v>
      </c>
      <c r="C150" s="20">
        <v>340.61</v>
      </c>
      <c r="D150" s="21">
        <f>C150*C$6</f>
        <v>13624.400000000001</v>
      </c>
      <c r="E150" s="9"/>
      <c r="F150" s="22">
        <v>8.82</v>
      </c>
      <c r="G150" s="26">
        <f>F150*C$6</f>
        <v>352.8</v>
      </c>
    </row>
    <row r="151" spans="1:12" ht="12" customHeight="1" x14ac:dyDescent="0.2">
      <c r="A151" s="17"/>
      <c r="B151" s="14" t="s">
        <v>79</v>
      </c>
      <c r="C151" s="20">
        <v>340.61</v>
      </c>
      <c r="D151" s="21">
        <f>C151*C$7</f>
        <v>12943.18</v>
      </c>
      <c r="E151" s="9"/>
      <c r="F151" s="22">
        <v>8.82</v>
      </c>
      <c r="G151" s="26">
        <f>F151*C$7</f>
        <v>335.16</v>
      </c>
      <c r="J151" s="66"/>
      <c r="K151" s="66"/>
      <c r="L151" s="66"/>
    </row>
    <row r="152" spans="1:12" ht="12" customHeight="1" x14ac:dyDescent="0.2">
      <c r="A152" s="17"/>
      <c r="B152" s="14" t="s">
        <v>34</v>
      </c>
      <c r="C152" s="20">
        <v>319.39</v>
      </c>
      <c r="D152" s="21">
        <f>C152*C$8</f>
        <v>12456.21</v>
      </c>
      <c r="E152" s="9"/>
      <c r="F152" s="22">
        <v>8.17</v>
      </c>
      <c r="G152" s="26">
        <f>F152*C$8</f>
        <v>318.63</v>
      </c>
      <c r="J152" s="66"/>
      <c r="K152" s="66"/>
      <c r="L152" s="66"/>
    </row>
    <row r="153" spans="1:12" ht="12" customHeight="1" x14ac:dyDescent="0.2">
      <c r="A153" s="17"/>
      <c r="B153" s="14" t="s">
        <v>65</v>
      </c>
      <c r="C153" s="45"/>
      <c r="D153" s="21">
        <f>C153*C$9</f>
        <v>0</v>
      </c>
      <c r="E153" s="9"/>
      <c r="F153" s="46"/>
      <c r="G153" s="26">
        <f>F153*C$9</f>
        <v>0</v>
      </c>
    </row>
    <row r="154" spans="1:12" ht="12" customHeight="1" x14ac:dyDescent="0.2">
      <c r="A154" s="17"/>
      <c r="B154" s="14" t="s">
        <v>66</v>
      </c>
      <c r="C154" s="45"/>
      <c r="D154" s="21">
        <f>C154*C$10</f>
        <v>0</v>
      </c>
      <c r="E154" s="9"/>
      <c r="F154" s="46"/>
      <c r="G154" s="26">
        <f>F154*C$10</f>
        <v>0</v>
      </c>
    </row>
    <row r="155" spans="1:12" ht="12" customHeight="1" x14ac:dyDescent="0.2">
      <c r="A155" s="17"/>
      <c r="B155" s="14" t="s">
        <v>67</v>
      </c>
      <c r="C155" s="45"/>
      <c r="D155" s="21">
        <f>C155*C$11</f>
        <v>0</v>
      </c>
      <c r="E155" s="9"/>
      <c r="F155" s="46"/>
      <c r="G155" s="26">
        <f>F155*C$11</f>
        <v>0</v>
      </c>
    </row>
    <row r="156" spans="1:12" ht="12" customHeight="1" x14ac:dyDescent="0.2">
      <c r="A156" s="17"/>
      <c r="B156" s="14" t="s">
        <v>68</v>
      </c>
      <c r="C156" s="45"/>
      <c r="D156" s="21">
        <f>C156*C$12</f>
        <v>0</v>
      </c>
      <c r="E156" s="9"/>
      <c r="F156" s="46"/>
      <c r="G156" s="26">
        <f>F156*C$12</f>
        <v>0</v>
      </c>
    </row>
    <row r="157" spans="1:12" ht="12" customHeight="1" x14ac:dyDescent="0.2">
      <c r="A157" s="17"/>
      <c r="B157" s="14" t="s">
        <v>22</v>
      </c>
      <c r="C157" s="45"/>
      <c r="D157" s="21">
        <f>C157*C$13</f>
        <v>0</v>
      </c>
      <c r="E157" s="9"/>
      <c r="F157" s="46"/>
      <c r="G157" s="26">
        <f>F157*C$13</f>
        <v>0</v>
      </c>
    </row>
    <row r="158" spans="1:12" ht="12" customHeight="1" x14ac:dyDescent="0.2">
      <c r="A158" s="17"/>
      <c r="B158" s="14" t="s">
        <v>9</v>
      </c>
      <c r="C158" s="45"/>
      <c r="D158" s="21">
        <f>C158*C$14</f>
        <v>0</v>
      </c>
      <c r="E158" s="9"/>
      <c r="F158" s="46"/>
      <c r="G158" s="26">
        <f>F158*C$14</f>
        <v>0</v>
      </c>
    </row>
    <row r="159" spans="1:12" ht="12" customHeight="1" x14ac:dyDescent="0.2">
      <c r="A159" s="17"/>
      <c r="B159" s="15" t="s">
        <v>80</v>
      </c>
      <c r="C159" s="23"/>
      <c r="D159" s="24">
        <f>SUM(D148:D158)</f>
        <v>64125.01</v>
      </c>
      <c r="E159" s="9"/>
      <c r="F159" s="25"/>
      <c r="G159" s="27">
        <f>SUM(G148:G158)</f>
        <v>1652.8600000000001</v>
      </c>
      <c r="I159" s="10"/>
    </row>
    <row r="160" spans="1:12" ht="12.75" x14ac:dyDescent="0.2">
      <c r="A160" s="18" t="s">
        <v>81</v>
      </c>
      <c r="B160" s="124"/>
      <c r="C160" s="124"/>
      <c r="D160" s="124"/>
      <c r="E160" s="124"/>
      <c r="F160" s="124"/>
      <c r="G160" s="124"/>
      <c r="I160" s="2" t="s">
        <v>71</v>
      </c>
    </row>
    <row r="161" spans="1:45" s="44" customFormat="1" ht="12.75" x14ac:dyDescent="0.2">
      <c r="A161" s="18" t="s">
        <v>83</v>
      </c>
      <c r="B161" s="122"/>
      <c r="C161" s="123"/>
      <c r="D161" s="123"/>
      <c r="E161" s="123"/>
      <c r="F161" s="123"/>
      <c r="G161" s="123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</row>
    <row r="162" spans="1:45" ht="27" customHeight="1" x14ac:dyDescent="0.2">
      <c r="A162" s="30" t="s">
        <v>84</v>
      </c>
      <c r="B162" s="124" t="s">
        <v>85</v>
      </c>
      <c r="C162" s="124"/>
      <c r="D162" s="124"/>
      <c r="E162" s="124"/>
      <c r="F162" s="124"/>
      <c r="G162" s="124"/>
    </row>
    <row r="163" spans="1:45" ht="25.5" x14ac:dyDescent="0.2">
      <c r="A163" s="30" t="s">
        <v>86</v>
      </c>
      <c r="B163" s="125"/>
      <c r="C163" s="126"/>
      <c r="D163" s="126"/>
      <c r="E163" s="126"/>
      <c r="F163" s="126"/>
      <c r="G163" s="126"/>
    </row>
    <row r="164" spans="1:45" ht="12.75" x14ac:dyDescent="0.2">
      <c r="A164" s="19" t="s">
        <v>88</v>
      </c>
      <c r="B164" s="122"/>
      <c r="C164" s="123"/>
      <c r="D164" s="123"/>
      <c r="E164" s="123"/>
      <c r="F164" s="123"/>
      <c r="G164" s="123"/>
    </row>
    <row r="165" spans="1:45" ht="12" customHeight="1" x14ac:dyDescent="0.2">
      <c r="A165" s="12"/>
    </row>
    <row r="166" spans="1:45" ht="12" customHeight="1" x14ac:dyDescent="0.25">
      <c r="A166" s="16" t="s">
        <v>70</v>
      </c>
      <c r="B166" s="101" t="s">
        <v>182</v>
      </c>
      <c r="C166" s="7"/>
      <c r="D166" s="7"/>
      <c r="E166" s="7"/>
      <c r="F166" s="29"/>
      <c r="G166" s="29"/>
    </row>
    <row r="167" spans="1:45" ht="12" customHeight="1" x14ac:dyDescent="0.2">
      <c r="A167" s="17" t="s">
        <v>71</v>
      </c>
      <c r="B167" s="96" t="s">
        <v>183</v>
      </c>
      <c r="C167" s="127" t="s">
        <v>73</v>
      </c>
      <c r="D167" s="128"/>
      <c r="F167" s="127" t="s">
        <v>74</v>
      </c>
      <c r="G167" s="128"/>
    </row>
    <row r="168" spans="1:45" ht="12" customHeight="1" x14ac:dyDescent="0.2">
      <c r="A168" s="17"/>
      <c r="C168" s="8" t="s">
        <v>75</v>
      </c>
      <c r="D168" s="8" t="s">
        <v>76</v>
      </c>
      <c r="F168" s="8" t="s">
        <v>77</v>
      </c>
      <c r="G168" s="8" t="s">
        <v>78</v>
      </c>
    </row>
    <row r="169" spans="1:45" ht="12" customHeight="1" x14ac:dyDescent="0.2">
      <c r="A169" s="17"/>
      <c r="B169" s="14" t="s">
        <v>30</v>
      </c>
      <c r="C169" s="20">
        <v>111.84</v>
      </c>
      <c r="D169" s="21">
        <f>C169*C$4</f>
        <v>4138.08</v>
      </c>
      <c r="E169" s="9"/>
      <c r="F169" s="22">
        <v>3</v>
      </c>
      <c r="G169" s="26">
        <f>F169*C$4</f>
        <v>111</v>
      </c>
    </row>
    <row r="170" spans="1:45" ht="12" customHeight="1" x14ac:dyDescent="0.2">
      <c r="A170" s="17"/>
      <c r="B170" s="14" t="s">
        <v>31</v>
      </c>
      <c r="C170" s="20">
        <v>109.22</v>
      </c>
      <c r="D170" s="21">
        <f>C170*C$5</f>
        <v>4259.58</v>
      </c>
      <c r="E170" s="9"/>
      <c r="F170" s="22">
        <v>2.9</v>
      </c>
      <c r="G170" s="26">
        <f>F170*C$5</f>
        <v>113.1</v>
      </c>
    </row>
    <row r="171" spans="1:45" ht="12" customHeight="1" x14ac:dyDescent="0.2">
      <c r="A171" s="17"/>
      <c r="B171" s="14" t="s">
        <v>32</v>
      </c>
      <c r="C171" s="20">
        <v>127.05</v>
      </c>
      <c r="D171" s="21">
        <f>C171*C$6</f>
        <v>5082</v>
      </c>
      <c r="E171" s="9"/>
      <c r="F171" s="22">
        <v>3.32</v>
      </c>
      <c r="G171" s="26">
        <f>F171*C$6</f>
        <v>132.79999999999998</v>
      </c>
    </row>
    <row r="172" spans="1:45" ht="12" customHeight="1" x14ac:dyDescent="0.2">
      <c r="A172" s="17"/>
      <c r="B172" s="14" t="s">
        <v>79</v>
      </c>
      <c r="C172" s="20">
        <v>100.89</v>
      </c>
      <c r="D172" s="21">
        <f>C172*C$7</f>
        <v>3833.82</v>
      </c>
      <c r="E172" s="9"/>
      <c r="F172" s="22">
        <v>2.68</v>
      </c>
      <c r="G172" s="26">
        <f>F172*C$7</f>
        <v>101.84</v>
      </c>
    </row>
    <row r="173" spans="1:45" ht="12" customHeight="1" x14ac:dyDescent="0.2">
      <c r="A173" s="17"/>
      <c r="B173" s="14" t="s">
        <v>34</v>
      </c>
      <c r="C173" s="20">
        <v>111.84</v>
      </c>
      <c r="D173" s="21">
        <f>C173*C$8</f>
        <v>4361.76</v>
      </c>
      <c r="E173" s="9"/>
      <c r="F173" s="22">
        <v>3</v>
      </c>
      <c r="G173" s="26">
        <f>F173*C$8</f>
        <v>117</v>
      </c>
    </row>
    <row r="174" spans="1:45" ht="12" customHeight="1" x14ac:dyDescent="0.2">
      <c r="A174" s="17"/>
      <c r="B174" s="14" t="s">
        <v>65</v>
      </c>
      <c r="C174" s="45"/>
      <c r="D174" s="21">
        <f>C174*C$9</f>
        <v>0</v>
      </c>
      <c r="E174" s="9"/>
      <c r="F174" s="46"/>
      <c r="G174" s="26">
        <f>F174*C$9</f>
        <v>0</v>
      </c>
    </row>
    <row r="175" spans="1:45" ht="12" customHeight="1" x14ac:dyDescent="0.2">
      <c r="A175" s="17"/>
      <c r="B175" s="14" t="s">
        <v>66</v>
      </c>
      <c r="C175" s="45"/>
      <c r="D175" s="21">
        <f>C175*C$10</f>
        <v>0</v>
      </c>
      <c r="E175" s="9"/>
      <c r="F175" s="46"/>
      <c r="G175" s="26">
        <f>F175*C$10</f>
        <v>0</v>
      </c>
    </row>
    <row r="176" spans="1:45" ht="12" customHeight="1" x14ac:dyDescent="0.2">
      <c r="A176" s="17"/>
      <c r="B176" s="14" t="s">
        <v>67</v>
      </c>
      <c r="C176" s="45"/>
      <c r="D176" s="21">
        <f>C176*C$11</f>
        <v>0</v>
      </c>
      <c r="E176" s="9"/>
      <c r="F176" s="46"/>
      <c r="G176" s="26">
        <f>F176*C$11</f>
        <v>0</v>
      </c>
    </row>
    <row r="177" spans="1:45" ht="12" customHeight="1" x14ac:dyDescent="0.2">
      <c r="A177" s="17"/>
      <c r="B177" s="14" t="s">
        <v>68</v>
      </c>
      <c r="C177" s="45"/>
      <c r="D177" s="21">
        <f>C177*C$12</f>
        <v>0</v>
      </c>
      <c r="E177" s="9"/>
      <c r="F177" s="46"/>
      <c r="G177" s="26">
        <f>F177*C$12</f>
        <v>0</v>
      </c>
    </row>
    <row r="178" spans="1:45" ht="12" customHeight="1" x14ac:dyDescent="0.2">
      <c r="A178" s="17"/>
      <c r="B178" s="14" t="s">
        <v>22</v>
      </c>
      <c r="C178" s="45"/>
      <c r="D178" s="21">
        <f>C178*C$13</f>
        <v>0</v>
      </c>
      <c r="E178" s="9"/>
      <c r="F178" s="46"/>
      <c r="G178" s="26">
        <f>F178*C$13</f>
        <v>0</v>
      </c>
    </row>
    <row r="179" spans="1:45" ht="12" customHeight="1" x14ac:dyDescent="0.2">
      <c r="A179" s="17"/>
      <c r="B179" s="14" t="s">
        <v>9</v>
      </c>
      <c r="C179" s="45"/>
      <c r="D179" s="21">
        <f>C179*C$14</f>
        <v>0</v>
      </c>
      <c r="E179" s="9"/>
      <c r="F179" s="46"/>
      <c r="G179" s="26">
        <f>F179*C$14</f>
        <v>0</v>
      </c>
    </row>
    <row r="180" spans="1:45" ht="12" customHeight="1" x14ac:dyDescent="0.2">
      <c r="A180" s="17"/>
      <c r="B180" s="15" t="s">
        <v>80</v>
      </c>
      <c r="C180" s="23"/>
      <c r="D180" s="24">
        <f>SUM(D169:D179)</f>
        <v>21675.239999999998</v>
      </c>
      <c r="E180" s="9"/>
      <c r="F180" s="25"/>
      <c r="G180" s="27">
        <f>SUM(G169:G179)</f>
        <v>575.74</v>
      </c>
      <c r="I180" s="10"/>
    </row>
    <row r="181" spans="1:45" ht="12" customHeight="1" x14ac:dyDescent="0.2">
      <c r="A181" s="18" t="s">
        <v>81</v>
      </c>
      <c r="B181" s="124"/>
      <c r="C181" s="124"/>
      <c r="D181" s="124"/>
      <c r="E181" s="124"/>
      <c r="F181" s="124"/>
      <c r="G181" s="124"/>
      <c r="I181" s="2" t="s">
        <v>71</v>
      </c>
    </row>
    <row r="182" spans="1:45" s="44" customFormat="1" ht="12" customHeight="1" x14ac:dyDescent="0.2">
      <c r="A182" s="18" t="s">
        <v>83</v>
      </c>
      <c r="B182" s="122"/>
      <c r="C182" s="123"/>
      <c r="D182" s="123"/>
      <c r="E182" s="123"/>
      <c r="F182" s="123"/>
      <c r="G182" s="123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</row>
    <row r="183" spans="1:45" ht="29.45" customHeight="1" x14ac:dyDescent="0.2">
      <c r="A183" s="30" t="s">
        <v>84</v>
      </c>
      <c r="B183" s="124" t="s">
        <v>85</v>
      </c>
      <c r="C183" s="124"/>
      <c r="D183" s="124"/>
      <c r="E183" s="124"/>
      <c r="F183" s="124"/>
      <c r="G183" s="124"/>
    </row>
    <row r="184" spans="1:45" ht="25.5" x14ac:dyDescent="0.2">
      <c r="A184" s="30" t="s">
        <v>86</v>
      </c>
      <c r="B184" s="125"/>
      <c r="C184" s="126"/>
      <c r="D184" s="126"/>
      <c r="E184" s="126"/>
      <c r="F184" s="126"/>
      <c r="G184" s="126"/>
    </row>
    <row r="185" spans="1:45" ht="12.75" x14ac:dyDescent="0.2">
      <c r="A185" s="19" t="s">
        <v>88</v>
      </c>
      <c r="B185" s="122"/>
      <c r="C185" s="123"/>
      <c r="D185" s="123"/>
      <c r="E185" s="123"/>
      <c r="F185" s="123"/>
      <c r="G185" s="123"/>
    </row>
    <row r="186" spans="1:45" ht="12" customHeight="1" x14ac:dyDescent="0.2">
      <c r="A186" s="78"/>
      <c r="B186" s="72"/>
      <c r="C186" s="73"/>
      <c r="D186" s="73"/>
      <c r="E186" s="73"/>
      <c r="F186" s="73"/>
      <c r="G186" s="73"/>
    </row>
    <row r="187" spans="1:45" ht="12" customHeight="1" x14ac:dyDescent="0.25">
      <c r="A187" s="16" t="s">
        <v>70</v>
      </c>
      <c r="B187" s="101" t="s">
        <v>184</v>
      </c>
      <c r="C187" s="7"/>
      <c r="D187" s="7"/>
      <c r="E187" s="7"/>
      <c r="F187" s="29"/>
      <c r="G187" s="29"/>
    </row>
    <row r="188" spans="1:45" ht="12" customHeight="1" x14ac:dyDescent="0.2">
      <c r="A188" s="17" t="s">
        <v>71</v>
      </c>
      <c r="B188" s="96" t="s">
        <v>185</v>
      </c>
      <c r="C188" s="127" t="s">
        <v>73</v>
      </c>
      <c r="D188" s="128"/>
      <c r="F188" s="127" t="s">
        <v>74</v>
      </c>
      <c r="G188" s="128"/>
    </row>
    <row r="189" spans="1:45" ht="12" customHeight="1" x14ac:dyDescent="0.2">
      <c r="A189" s="17"/>
      <c r="B189" s="96"/>
      <c r="C189" s="8" t="s">
        <v>75</v>
      </c>
      <c r="D189" s="8" t="s">
        <v>76</v>
      </c>
      <c r="F189" s="8" t="s">
        <v>77</v>
      </c>
      <c r="G189" s="8" t="s">
        <v>78</v>
      </c>
    </row>
    <row r="190" spans="1:45" ht="12" customHeight="1" x14ac:dyDescent="0.2">
      <c r="A190" s="17"/>
      <c r="B190" s="14" t="s">
        <v>30</v>
      </c>
      <c r="C190" s="20">
        <v>64.45</v>
      </c>
      <c r="D190" s="21">
        <f t="shared" ref="D190:D200" si="0">C190*C4</f>
        <v>2384.65</v>
      </c>
      <c r="E190" s="9"/>
      <c r="F190" s="22">
        <v>2.2999999999999998</v>
      </c>
      <c r="G190" s="26">
        <f t="shared" ref="G190:G200" si="1">F190*C4</f>
        <v>85.1</v>
      </c>
    </row>
    <row r="191" spans="1:45" ht="12" customHeight="1" x14ac:dyDescent="0.2">
      <c r="A191" s="17"/>
      <c r="B191" s="14" t="s">
        <v>31</v>
      </c>
      <c r="C191" s="20">
        <v>64.45</v>
      </c>
      <c r="D191" s="21">
        <f t="shared" si="0"/>
        <v>2513.5500000000002</v>
      </c>
      <c r="E191" s="9"/>
      <c r="F191" s="22">
        <v>2.2999999999999998</v>
      </c>
      <c r="G191" s="26">
        <f t="shared" si="1"/>
        <v>89.699999999999989</v>
      </c>
      <c r="J191" s="43"/>
      <c r="K191" s="35"/>
    </row>
    <row r="192" spans="1:45" ht="12" customHeight="1" x14ac:dyDescent="0.2">
      <c r="A192" s="17"/>
      <c r="B192" s="14" t="s">
        <v>32</v>
      </c>
      <c r="C192" s="20">
        <v>64.45</v>
      </c>
      <c r="D192" s="21">
        <f t="shared" si="0"/>
        <v>2578</v>
      </c>
      <c r="E192" s="9"/>
      <c r="F192" s="22">
        <v>2.2999999999999998</v>
      </c>
      <c r="G192" s="26">
        <f t="shared" si="1"/>
        <v>92</v>
      </c>
    </row>
    <row r="193" spans="1:7" ht="12" customHeight="1" x14ac:dyDescent="0.2">
      <c r="A193" s="17"/>
      <c r="B193" s="14" t="s">
        <v>79</v>
      </c>
      <c r="C193" s="20">
        <v>64.45</v>
      </c>
      <c r="D193" s="21">
        <f t="shared" si="0"/>
        <v>2449.1</v>
      </c>
      <c r="E193" s="9"/>
      <c r="F193" s="22">
        <v>2.2999999999999998</v>
      </c>
      <c r="G193" s="26">
        <f t="shared" si="1"/>
        <v>87.399999999999991</v>
      </c>
    </row>
    <row r="194" spans="1:7" ht="12" customHeight="1" x14ac:dyDescent="0.2">
      <c r="A194" s="17"/>
      <c r="B194" s="14" t="s">
        <v>34</v>
      </c>
      <c r="C194" s="20">
        <v>64.45</v>
      </c>
      <c r="D194" s="21">
        <f t="shared" si="0"/>
        <v>2513.5500000000002</v>
      </c>
      <c r="E194" s="9"/>
      <c r="F194" s="22">
        <v>2.2999999999999998</v>
      </c>
      <c r="G194" s="26">
        <f t="shared" si="1"/>
        <v>89.699999999999989</v>
      </c>
    </row>
    <row r="195" spans="1:7" ht="12" customHeight="1" x14ac:dyDescent="0.2">
      <c r="A195" s="17"/>
      <c r="B195" s="14" t="s">
        <v>65</v>
      </c>
      <c r="C195" s="45"/>
      <c r="D195" s="21">
        <f t="shared" si="0"/>
        <v>0</v>
      </c>
      <c r="E195" s="9"/>
      <c r="F195" s="46"/>
      <c r="G195" s="26">
        <f t="shared" si="1"/>
        <v>0</v>
      </c>
    </row>
    <row r="196" spans="1:7" ht="12" customHeight="1" x14ac:dyDescent="0.2">
      <c r="A196" s="17"/>
      <c r="B196" s="14" t="s">
        <v>66</v>
      </c>
      <c r="C196" s="45"/>
      <c r="D196" s="21">
        <f t="shared" si="0"/>
        <v>0</v>
      </c>
      <c r="E196" s="9"/>
      <c r="F196" s="46"/>
      <c r="G196" s="26">
        <f t="shared" si="1"/>
        <v>0</v>
      </c>
    </row>
    <row r="197" spans="1:7" ht="12" customHeight="1" x14ac:dyDescent="0.2">
      <c r="A197" s="17"/>
      <c r="B197" s="14" t="s">
        <v>67</v>
      </c>
      <c r="C197" s="45"/>
      <c r="D197" s="21">
        <f t="shared" si="0"/>
        <v>0</v>
      </c>
      <c r="E197" s="9"/>
      <c r="F197" s="46"/>
      <c r="G197" s="26">
        <f t="shared" si="1"/>
        <v>0</v>
      </c>
    </row>
    <row r="198" spans="1:7" ht="12" customHeight="1" x14ac:dyDescent="0.2">
      <c r="A198" s="17"/>
      <c r="B198" s="14" t="s">
        <v>68</v>
      </c>
      <c r="C198" s="45"/>
      <c r="D198" s="21">
        <f t="shared" si="0"/>
        <v>0</v>
      </c>
      <c r="E198" s="9"/>
      <c r="F198" s="46"/>
      <c r="G198" s="26">
        <f t="shared" si="1"/>
        <v>0</v>
      </c>
    </row>
    <row r="199" spans="1:7" ht="12" customHeight="1" x14ac:dyDescent="0.2">
      <c r="A199" s="17"/>
      <c r="B199" s="14" t="s">
        <v>22</v>
      </c>
      <c r="C199" s="45"/>
      <c r="D199" s="21">
        <f t="shared" si="0"/>
        <v>0</v>
      </c>
      <c r="E199" s="9"/>
      <c r="F199" s="46"/>
      <c r="G199" s="26">
        <f t="shared" si="1"/>
        <v>0</v>
      </c>
    </row>
    <row r="200" spans="1:7" ht="12" customHeight="1" x14ac:dyDescent="0.2">
      <c r="A200" s="17"/>
      <c r="B200" s="14" t="s">
        <v>9</v>
      </c>
      <c r="C200" s="45"/>
      <c r="D200" s="21">
        <f t="shared" si="0"/>
        <v>0</v>
      </c>
      <c r="E200" s="9"/>
      <c r="F200" s="46"/>
      <c r="G200" s="26">
        <f t="shared" si="1"/>
        <v>0</v>
      </c>
    </row>
    <row r="201" spans="1:7" ht="12" customHeight="1" x14ac:dyDescent="0.2">
      <c r="A201" s="17"/>
      <c r="B201" s="15" t="s">
        <v>80</v>
      </c>
      <c r="C201" s="23"/>
      <c r="D201" s="24">
        <f>SUM(D190:D200)</f>
        <v>12438.850000000002</v>
      </c>
      <c r="E201" s="9"/>
      <c r="F201" s="25"/>
      <c r="G201" s="27">
        <f>SUM(G190:G200)</f>
        <v>443.89999999999992</v>
      </c>
    </row>
    <row r="202" spans="1:7" ht="12" customHeight="1" x14ac:dyDescent="0.2">
      <c r="A202" s="18" t="s">
        <v>81</v>
      </c>
      <c r="B202" s="124"/>
      <c r="C202" s="124"/>
      <c r="D202" s="124"/>
      <c r="E202" s="124"/>
      <c r="F202" s="124"/>
      <c r="G202" s="124"/>
    </row>
    <row r="203" spans="1:7" ht="12" customHeight="1" x14ac:dyDescent="0.2">
      <c r="A203" s="18" t="s">
        <v>83</v>
      </c>
      <c r="B203" s="124"/>
      <c r="C203" s="124"/>
      <c r="D203" s="124"/>
      <c r="E203" s="124"/>
      <c r="F203" s="124"/>
      <c r="G203" s="124"/>
    </row>
    <row r="204" spans="1:7" ht="29.45" customHeight="1" x14ac:dyDescent="0.2">
      <c r="A204" s="30" t="s">
        <v>84</v>
      </c>
      <c r="B204" s="124" t="s">
        <v>85</v>
      </c>
      <c r="C204" s="124"/>
      <c r="D204" s="124"/>
      <c r="E204" s="124"/>
      <c r="F204" s="124"/>
      <c r="G204" s="124"/>
    </row>
    <row r="205" spans="1:7" ht="25.5" x14ac:dyDescent="0.2">
      <c r="A205" s="30" t="s">
        <v>86</v>
      </c>
      <c r="B205" s="146"/>
      <c r="C205" s="146"/>
      <c r="D205" s="146"/>
      <c r="E205" s="146"/>
      <c r="F205" s="146"/>
      <c r="G205" s="146"/>
    </row>
    <row r="206" spans="1:7" ht="12" customHeight="1" x14ac:dyDescent="0.2">
      <c r="A206" s="19" t="s">
        <v>88</v>
      </c>
      <c r="B206" s="141"/>
      <c r="C206" s="141"/>
      <c r="D206" s="141"/>
      <c r="E206" s="141"/>
      <c r="F206" s="141"/>
      <c r="G206" s="141"/>
    </row>
    <row r="207" spans="1:7" ht="12" customHeight="1" x14ac:dyDescent="0.2">
      <c r="A207" s="12"/>
    </row>
    <row r="208" spans="1:7" ht="12" customHeight="1" x14ac:dyDescent="0.25">
      <c r="A208" s="16" t="s">
        <v>70</v>
      </c>
      <c r="B208" s="101" t="s">
        <v>186</v>
      </c>
      <c r="C208" s="7"/>
      <c r="D208" s="7"/>
      <c r="E208" s="7"/>
      <c r="F208" s="29"/>
      <c r="G208" s="29"/>
    </row>
    <row r="209" spans="1:9" ht="12" customHeight="1" x14ac:dyDescent="0.2">
      <c r="A209" s="17" t="s">
        <v>71</v>
      </c>
      <c r="B209" s="96" t="s">
        <v>187</v>
      </c>
      <c r="C209" s="127" t="s">
        <v>73</v>
      </c>
      <c r="D209" s="128"/>
      <c r="F209" s="127" t="s">
        <v>74</v>
      </c>
      <c r="G209" s="128"/>
    </row>
    <row r="210" spans="1:9" ht="12" customHeight="1" x14ac:dyDescent="0.2">
      <c r="A210" s="17"/>
      <c r="C210" s="8" t="s">
        <v>75</v>
      </c>
      <c r="D210" s="8" t="s">
        <v>76</v>
      </c>
      <c r="F210" s="8" t="s">
        <v>77</v>
      </c>
      <c r="G210" s="8" t="s">
        <v>78</v>
      </c>
    </row>
    <row r="211" spans="1:9" ht="12" customHeight="1" x14ac:dyDescent="0.2">
      <c r="A211" s="17"/>
      <c r="B211" s="14" t="s">
        <v>30</v>
      </c>
      <c r="C211" s="20">
        <v>142.93</v>
      </c>
      <c r="D211" s="21">
        <f>C211*C$4</f>
        <v>5288.41</v>
      </c>
      <c r="E211" s="9"/>
      <c r="F211" s="22">
        <v>4.0199999999999996</v>
      </c>
      <c r="G211" s="26">
        <f>F211*C$4</f>
        <v>148.73999999999998</v>
      </c>
    </row>
    <row r="212" spans="1:9" ht="12" customHeight="1" x14ac:dyDescent="0.2">
      <c r="A212" s="17"/>
      <c r="B212" s="14" t="s">
        <v>31</v>
      </c>
      <c r="C212" s="20">
        <v>116.11</v>
      </c>
      <c r="D212" s="21">
        <f>C212*C$5</f>
        <v>4528.29</v>
      </c>
      <c r="E212" s="9"/>
      <c r="F212" s="22">
        <v>3.3</v>
      </c>
      <c r="G212" s="26">
        <f>F212*C$5</f>
        <v>128.69999999999999</v>
      </c>
    </row>
    <row r="213" spans="1:9" ht="12" customHeight="1" x14ac:dyDescent="0.2">
      <c r="A213" s="17"/>
      <c r="B213" s="14" t="s">
        <v>32</v>
      </c>
      <c r="C213" s="20">
        <v>116.11</v>
      </c>
      <c r="D213" s="21">
        <f>C213*C$6</f>
        <v>4644.3999999999996</v>
      </c>
      <c r="E213" s="9"/>
      <c r="F213" s="22">
        <v>3.3</v>
      </c>
      <c r="G213" s="26">
        <f>F213*C$6</f>
        <v>132</v>
      </c>
    </row>
    <row r="214" spans="1:9" ht="12" customHeight="1" x14ac:dyDescent="0.2">
      <c r="A214" s="17"/>
      <c r="B214" s="14" t="s">
        <v>79</v>
      </c>
      <c r="C214" s="20">
        <v>116.11</v>
      </c>
      <c r="D214" s="21">
        <f>C214*C$7</f>
        <v>4412.18</v>
      </c>
      <c r="E214" s="9"/>
      <c r="F214" s="22">
        <v>3.3</v>
      </c>
      <c r="G214" s="26">
        <f>F214*C$7</f>
        <v>125.39999999999999</v>
      </c>
    </row>
    <row r="215" spans="1:9" ht="12" customHeight="1" x14ac:dyDescent="0.2">
      <c r="A215" s="17"/>
      <c r="B215" s="14" t="s">
        <v>34</v>
      </c>
      <c r="C215" s="20">
        <v>142.93</v>
      </c>
      <c r="D215" s="21">
        <f>C215*C$8</f>
        <v>5574.27</v>
      </c>
      <c r="E215" s="9"/>
      <c r="F215" s="22">
        <v>4.0199999999999996</v>
      </c>
      <c r="G215" s="26">
        <f>F215*C$8</f>
        <v>156.77999999999997</v>
      </c>
    </row>
    <row r="216" spans="1:9" ht="12" customHeight="1" x14ac:dyDescent="0.2">
      <c r="A216" s="17"/>
      <c r="B216" s="14" t="s">
        <v>65</v>
      </c>
      <c r="C216" s="45"/>
      <c r="D216" s="21">
        <f>C216*C$9</f>
        <v>0</v>
      </c>
      <c r="E216" s="9"/>
      <c r="F216" s="46"/>
      <c r="G216" s="26">
        <f>F216*C$9</f>
        <v>0</v>
      </c>
    </row>
    <row r="217" spans="1:9" ht="12" customHeight="1" x14ac:dyDescent="0.2">
      <c r="A217" s="17"/>
      <c r="B217" s="14" t="s">
        <v>66</v>
      </c>
      <c r="C217" s="45"/>
      <c r="D217" s="21">
        <f>C217*C$10</f>
        <v>0</v>
      </c>
      <c r="E217" s="9"/>
      <c r="F217" s="46"/>
      <c r="G217" s="26">
        <f>F217*C$10</f>
        <v>0</v>
      </c>
    </row>
    <row r="218" spans="1:9" ht="12" customHeight="1" x14ac:dyDescent="0.2">
      <c r="A218" s="17"/>
      <c r="B218" s="14" t="s">
        <v>67</v>
      </c>
      <c r="C218" s="45"/>
      <c r="D218" s="21">
        <f>C218*C$11</f>
        <v>0</v>
      </c>
      <c r="E218" s="9"/>
      <c r="F218" s="46"/>
      <c r="G218" s="26">
        <f>F218*C$11</f>
        <v>0</v>
      </c>
    </row>
    <row r="219" spans="1:9" ht="12" customHeight="1" x14ac:dyDescent="0.2">
      <c r="A219" s="17"/>
      <c r="B219" s="14" t="s">
        <v>68</v>
      </c>
      <c r="C219" s="45"/>
      <c r="D219" s="21">
        <f>C219*C$12</f>
        <v>0</v>
      </c>
      <c r="E219" s="9"/>
      <c r="F219" s="46"/>
      <c r="G219" s="26">
        <f>F219*C$12</f>
        <v>0</v>
      </c>
    </row>
    <row r="220" spans="1:9" ht="12" customHeight="1" x14ac:dyDescent="0.2">
      <c r="A220" s="17"/>
      <c r="B220" s="14" t="s">
        <v>22</v>
      </c>
      <c r="C220" s="45"/>
      <c r="D220" s="21">
        <f>C220*C$13</f>
        <v>0</v>
      </c>
      <c r="E220" s="9"/>
      <c r="F220" s="46"/>
      <c r="G220" s="26">
        <f>F220*C$13</f>
        <v>0</v>
      </c>
    </row>
    <row r="221" spans="1:9" ht="12" customHeight="1" x14ac:dyDescent="0.2">
      <c r="A221" s="17"/>
      <c r="B221" s="14" t="s">
        <v>9</v>
      </c>
      <c r="C221" s="45"/>
      <c r="D221" s="21">
        <f>C221*C$14</f>
        <v>0</v>
      </c>
      <c r="E221" s="9"/>
      <c r="F221" s="46"/>
      <c r="G221" s="26">
        <f>F221*C$14</f>
        <v>0</v>
      </c>
    </row>
    <row r="222" spans="1:9" ht="12" customHeight="1" x14ac:dyDescent="0.2">
      <c r="A222" s="17"/>
      <c r="B222" s="15" t="s">
        <v>80</v>
      </c>
      <c r="C222" s="23"/>
      <c r="D222" s="24">
        <f>SUM(D211:D221)</f>
        <v>24447.55</v>
      </c>
      <c r="E222" s="9"/>
      <c r="F222" s="25"/>
      <c r="G222" s="27">
        <f>SUM(G211:G221)</f>
        <v>691.61999999999989</v>
      </c>
      <c r="I222" s="10"/>
    </row>
    <row r="223" spans="1:9" ht="12.75" x14ac:dyDescent="0.2">
      <c r="A223" s="18" t="s">
        <v>81</v>
      </c>
      <c r="B223" s="124"/>
      <c r="C223" s="124"/>
      <c r="D223" s="124"/>
      <c r="E223" s="124"/>
      <c r="F223" s="124"/>
      <c r="G223" s="124"/>
    </row>
    <row r="224" spans="1:9" ht="12" customHeight="1" x14ac:dyDescent="0.2">
      <c r="A224" s="18" t="s">
        <v>83</v>
      </c>
      <c r="B224" s="122"/>
      <c r="C224" s="123"/>
      <c r="D224" s="123"/>
      <c r="E224" s="123"/>
      <c r="F224" s="123"/>
      <c r="G224" s="123"/>
    </row>
    <row r="225" spans="1:7" ht="28.35" customHeight="1" x14ac:dyDescent="0.2">
      <c r="A225" s="30" t="s">
        <v>84</v>
      </c>
      <c r="B225" s="124" t="s">
        <v>85</v>
      </c>
      <c r="C225" s="124"/>
      <c r="D225" s="124"/>
      <c r="E225" s="124"/>
      <c r="F225" s="124"/>
      <c r="G225" s="124"/>
    </row>
    <row r="226" spans="1:7" ht="29.1" customHeight="1" x14ac:dyDescent="0.2">
      <c r="A226" s="30" t="s">
        <v>86</v>
      </c>
      <c r="B226" s="125"/>
      <c r="C226" s="126"/>
      <c r="D226" s="126"/>
      <c r="E226" s="126"/>
      <c r="F226" s="126"/>
      <c r="G226" s="126"/>
    </row>
    <row r="227" spans="1:7" ht="12" customHeight="1" x14ac:dyDescent="0.2">
      <c r="A227" s="19" t="s">
        <v>88</v>
      </c>
      <c r="B227" s="122"/>
      <c r="C227" s="123"/>
      <c r="D227" s="123"/>
      <c r="E227" s="123"/>
      <c r="F227" s="123"/>
      <c r="G227" s="123"/>
    </row>
    <row r="228" spans="1:7" ht="12" customHeight="1" x14ac:dyDescent="0.2">
      <c r="A228" s="12"/>
    </row>
    <row r="229" spans="1:7" ht="12" customHeight="1" x14ac:dyDescent="0.25">
      <c r="A229" s="16" t="s">
        <v>70</v>
      </c>
      <c r="B229" s="101" t="s">
        <v>188</v>
      </c>
      <c r="C229" s="7"/>
      <c r="D229" s="7"/>
      <c r="E229" s="7"/>
      <c r="F229" s="29"/>
      <c r="G229" s="29"/>
    </row>
    <row r="230" spans="1:7" ht="12" customHeight="1" x14ac:dyDescent="0.2">
      <c r="A230" s="17" t="s">
        <v>71</v>
      </c>
      <c r="B230" s="96" t="s">
        <v>189</v>
      </c>
      <c r="C230" s="127" t="s">
        <v>73</v>
      </c>
      <c r="D230" s="128"/>
      <c r="F230" s="127" t="s">
        <v>74</v>
      </c>
      <c r="G230" s="128"/>
    </row>
    <row r="231" spans="1:7" ht="12" customHeight="1" x14ac:dyDescent="0.2">
      <c r="A231" s="17"/>
      <c r="C231" s="8" t="s">
        <v>75</v>
      </c>
      <c r="D231" s="8" t="s">
        <v>76</v>
      </c>
      <c r="F231" s="8" t="s">
        <v>77</v>
      </c>
      <c r="G231" s="8" t="s">
        <v>78</v>
      </c>
    </row>
    <row r="232" spans="1:7" ht="12" customHeight="1" x14ac:dyDescent="0.2">
      <c r="A232" s="17"/>
      <c r="B232" s="14" t="s">
        <v>30</v>
      </c>
      <c r="C232" s="20">
        <v>153.36000000000001</v>
      </c>
      <c r="D232" s="21">
        <f>C232*C$4</f>
        <v>5674.3200000000006</v>
      </c>
      <c r="E232" s="9"/>
      <c r="F232" s="22">
        <v>3.15</v>
      </c>
      <c r="G232" s="26">
        <f>F232*C$4</f>
        <v>116.55</v>
      </c>
    </row>
    <row r="233" spans="1:7" ht="12" customHeight="1" x14ac:dyDescent="0.2">
      <c r="A233" s="17"/>
      <c r="B233" s="14" t="s">
        <v>31</v>
      </c>
      <c r="C233" s="20">
        <v>131.47</v>
      </c>
      <c r="D233" s="21">
        <f>C233*C$5</f>
        <v>5127.33</v>
      </c>
      <c r="E233" s="9"/>
      <c r="F233" s="22">
        <v>2.7</v>
      </c>
      <c r="G233" s="26">
        <f>F233*C$5</f>
        <v>105.30000000000001</v>
      </c>
    </row>
    <row r="234" spans="1:7" ht="12" customHeight="1" x14ac:dyDescent="0.2">
      <c r="A234" s="17"/>
      <c r="B234" s="14" t="s">
        <v>32</v>
      </c>
      <c r="C234" s="20">
        <v>172.53</v>
      </c>
      <c r="D234" s="21">
        <f>C234*C$6</f>
        <v>6901.2</v>
      </c>
      <c r="E234" s="9"/>
      <c r="F234" s="22">
        <v>3.48</v>
      </c>
      <c r="G234" s="26">
        <f>F234*C$6</f>
        <v>139.19999999999999</v>
      </c>
    </row>
    <row r="235" spans="1:7" ht="12" customHeight="1" x14ac:dyDescent="0.2">
      <c r="A235" s="17"/>
      <c r="B235" s="14" t="s">
        <v>79</v>
      </c>
      <c r="C235" s="20">
        <v>131.47</v>
      </c>
      <c r="D235" s="21">
        <f>C235*C$7</f>
        <v>4995.8599999999997</v>
      </c>
      <c r="E235" s="9"/>
      <c r="F235" s="22">
        <v>2.7</v>
      </c>
      <c r="G235" s="26">
        <f>F235*C$7</f>
        <v>102.60000000000001</v>
      </c>
    </row>
    <row r="236" spans="1:7" ht="12" customHeight="1" x14ac:dyDescent="0.2">
      <c r="A236" s="17"/>
      <c r="B236" s="14" t="s">
        <v>34</v>
      </c>
      <c r="C236" s="20">
        <v>153.36000000000001</v>
      </c>
      <c r="D236" s="21">
        <f>C236*C$8</f>
        <v>5981.0400000000009</v>
      </c>
      <c r="E236" s="9"/>
      <c r="F236" s="22">
        <v>3.15</v>
      </c>
      <c r="G236" s="26">
        <f>F236*C$8</f>
        <v>122.85</v>
      </c>
    </row>
    <row r="237" spans="1:7" ht="12" customHeight="1" x14ac:dyDescent="0.2">
      <c r="A237" s="17"/>
      <c r="B237" s="14" t="s">
        <v>65</v>
      </c>
      <c r="C237" s="45"/>
      <c r="D237" s="21">
        <f>C237*C$9</f>
        <v>0</v>
      </c>
      <c r="E237" s="9"/>
      <c r="F237" s="45"/>
      <c r="G237" s="26">
        <f>F237*C$9</f>
        <v>0</v>
      </c>
    </row>
    <row r="238" spans="1:7" ht="12" customHeight="1" x14ac:dyDescent="0.2">
      <c r="A238" s="17"/>
      <c r="B238" s="14" t="s">
        <v>66</v>
      </c>
      <c r="C238" s="45"/>
      <c r="D238" s="21">
        <f>C238*C$10</f>
        <v>0</v>
      </c>
      <c r="E238" s="9"/>
      <c r="F238" s="45"/>
      <c r="G238" s="26">
        <f>F238*C$10</f>
        <v>0</v>
      </c>
    </row>
    <row r="239" spans="1:7" ht="12" customHeight="1" x14ac:dyDescent="0.2">
      <c r="A239" s="17"/>
      <c r="B239" s="14" t="s">
        <v>67</v>
      </c>
      <c r="C239" s="45"/>
      <c r="D239" s="21">
        <f>C239*C$11</f>
        <v>0</v>
      </c>
      <c r="E239" s="9"/>
      <c r="F239" s="45"/>
      <c r="G239" s="26">
        <f>F239*C$11</f>
        <v>0</v>
      </c>
    </row>
    <row r="240" spans="1:7" ht="12" customHeight="1" x14ac:dyDescent="0.2">
      <c r="A240" s="17"/>
      <c r="B240" s="14" t="s">
        <v>68</v>
      </c>
      <c r="C240" s="45"/>
      <c r="D240" s="21">
        <f>C240*C$12</f>
        <v>0</v>
      </c>
      <c r="E240" s="9"/>
      <c r="F240" s="45"/>
      <c r="G240" s="26">
        <f>F240*C$12</f>
        <v>0</v>
      </c>
    </row>
    <row r="241" spans="1:10" ht="12" customHeight="1" x14ac:dyDescent="0.2">
      <c r="A241" s="17"/>
      <c r="B241" s="14" t="s">
        <v>22</v>
      </c>
      <c r="C241" s="45"/>
      <c r="D241" s="21">
        <f>C241*C$13</f>
        <v>0</v>
      </c>
      <c r="E241" s="9"/>
      <c r="F241" s="45"/>
      <c r="G241" s="26">
        <f>F241*C$13</f>
        <v>0</v>
      </c>
    </row>
    <row r="242" spans="1:10" ht="12" customHeight="1" x14ac:dyDescent="0.2">
      <c r="A242" s="17"/>
      <c r="B242" s="14" t="s">
        <v>9</v>
      </c>
      <c r="C242" s="45"/>
      <c r="D242" s="21">
        <f>C242*C$14</f>
        <v>0</v>
      </c>
      <c r="E242" s="9"/>
      <c r="F242" s="45"/>
      <c r="G242" s="26">
        <f>F242*C$14</f>
        <v>0</v>
      </c>
    </row>
    <row r="243" spans="1:10" ht="12" customHeight="1" x14ac:dyDescent="0.2">
      <c r="A243" s="17"/>
      <c r="B243" s="15" t="s">
        <v>80</v>
      </c>
      <c r="C243" s="23"/>
      <c r="D243" s="24">
        <f>SUM(D232:D242)</f>
        <v>28679.750000000004</v>
      </c>
      <c r="E243" s="9"/>
      <c r="F243" s="25"/>
      <c r="G243" s="27">
        <f>SUM(G232:G242)</f>
        <v>586.5</v>
      </c>
      <c r="I243" s="10"/>
    </row>
    <row r="244" spans="1:10" ht="12" customHeight="1" x14ac:dyDescent="0.2">
      <c r="A244" s="18" t="s">
        <v>81</v>
      </c>
      <c r="B244" s="124"/>
      <c r="C244" s="124"/>
      <c r="D244" s="124"/>
      <c r="E244" s="124"/>
      <c r="F244" s="124"/>
      <c r="G244" s="124"/>
      <c r="I244" s="2" t="s">
        <v>71</v>
      </c>
    </row>
    <row r="245" spans="1:10" ht="12" customHeight="1" x14ac:dyDescent="0.2">
      <c r="A245" s="18" t="s">
        <v>83</v>
      </c>
      <c r="B245" s="122"/>
      <c r="C245" s="123"/>
      <c r="D245" s="123"/>
      <c r="E245" s="123"/>
      <c r="F245" s="123"/>
      <c r="G245" s="123"/>
    </row>
    <row r="246" spans="1:10" ht="26.45" customHeight="1" x14ac:dyDescent="0.2">
      <c r="A246" s="30" t="s">
        <v>84</v>
      </c>
      <c r="B246" s="124" t="s">
        <v>85</v>
      </c>
      <c r="C246" s="124"/>
      <c r="D246" s="124"/>
      <c r="E246" s="124"/>
      <c r="F246" s="124"/>
      <c r="G246" s="124"/>
    </row>
    <row r="247" spans="1:10" ht="28.5" customHeight="1" x14ac:dyDescent="0.2">
      <c r="A247" s="30" t="s">
        <v>86</v>
      </c>
      <c r="B247" s="125"/>
      <c r="C247" s="126"/>
      <c r="D247" s="126"/>
      <c r="E247" s="126"/>
      <c r="F247" s="126"/>
      <c r="G247" s="126"/>
    </row>
    <row r="248" spans="1:10" ht="12" customHeight="1" x14ac:dyDescent="0.2">
      <c r="A248" s="19" t="s">
        <v>88</v>
      </c>
      <c r="B248" s="122"/>
      <c r="C248" s="123"/>
      <c r="D248" s="123"/>
      <c r="E248" s="123"/>
      <c r="F248" s="123"/>
      <c r="G248" s="123"/>
    </row>
    <row r="249" spans="1:10" ht="12" customHeight="1" x14ac:dyDescent="0.2">
      <c r="A249" s="12"/>
    </row>
    <row r="250" spans="1:10" ht="12" customHeight="1" x14ac:dyDescent="0.25">
      <c r="A250" s="16" t="s">
        <v>70</v>
      </c>
      <c r="B250" s="101" t="s">
        <v>190</v>
      </c>
      <c r="C250" s="7"/>
      <c r="D250" s="7"/>
      <c r="E250" s="7"/>
      <c r="F250" s="29"/>
      <c r="G250" s="29"/>
    </row>
    <row r="251" spans="1:10" ht="12" customHeight="1" x14ac:dyDescent="0.2">
      <c r="A251" s="17" t="s">
        <v>71</v>
      </c>
      <c r="B251" s="96" t="s">
        <v>191</v>
      </c>
      <c r="C251" s="127" t="s">
        <v>73</v>
      </c>
      <c r="D251" s="128"/>
      <c r="F251" s="127" t="s">
        <v>74</v>
      </c>
      <c r="G251" s="128"/>
    </row>
    <row r="252" spans="1:10" ht="12" customHeight="1" x14ac:dyDescent="0.2">
      <c r="A252" s="17"/>
      <c r="C252" s="8" t="s">
        <v>75</v>
      </c>
      <c r="D252" s="8" t="s">
        <v>76</v>
      </c>
      <c r="F252" s="8" t="s">
        <v>77</v>
      </c>
      <c r="G252" s="8" t="s">
        <v>78</v>
      </c>
    </row>
    <row r="253" spans="1:10" ht="12" customHeight="1" x14ac:dyDescent="0.2">
      <c r="A253" s="17"/>
      <c r="B253" s="14" t="s">
        <v>30</v>
      </c>
      <c r="C253" s="20">
        <v>49.38</v>
      </c>
      <c r="D253" s="21">
        <f>C253*C$4</f>
        <v>1827.0600000000002</v>
      </c>
      <c r="E253" s="9"/>
      <c r="F253" s="67">
        <v>1.57</v>
      </c>
      <c r="G253" s="26">
        <f>F253*C$4</f>
        <v>58.09</v>
      </c>
      <c r="I253" s="43"/>
      <c r="J253" s="10"/>
    </row>
    <row r="254" spans="1:10" ht="12" customHeight="1" x14ac:dyDescent="0.2">
      <c r="A254" s="17"/>
      <c r="B254" s="14" t="s">
        <v>31</v>
      </c>
      <c r="C254" s="20">
        <v>49.38</v>
      </c>
      <c r="D254" s="21">
        <f>C254*C$5</f>
        <v>1925.8200000000002</v>
      </c>
      <c r="E254" s="9"/>
      <c r="F254" s="67">
        <v>1.57</v>
      </c>
      <c r="G254" s="26">
        <f>F254*C$5</f>
        <v>61.230000000000004</v>
      </c>
    </row>
    <row r="255" spans="1:10" ht="12" customHeight="1" x14ac:dyDescent="0.2">
      <c r="A255" s="17"/>
      <c r="B255" s="14" t="s">
        <v>32</v>
      </c>
      <c r="C255" s="20">
        <v>49.38</v>
      </c>
      <c r="D255" s="21">
        <f>C255*C$6</f>
        <v>1975.2</v>
      </c>
      <c r="E255" s="9"/>
      <c r="F255" s="67">
        <v>1.57</v>
      </c>
      <c r="G255" s="26">
        <f>F255*C$6</f>
        <v>62.800000000000004</v>
      </c>
    </row>
    <row r="256" spans="1:10" ht="12" customHeight="1" x14ac:dyDescent="0.2">
      <c r="A256" s="17"/>
      <c r="B256" s="14" t="s">
        <v>79</v>
      </c>
      <c r="C256" s="20">
        <v>49.38</v>
      </c>
      <c r="D256" s="21">
        <f>C256*C$7</f>
        <v>1876.44</v>
      </c>
      <c r="E256" s="9"/>
      <c r="F256" s="67">
        <v>1.57</v>
      </c>
      <c r="G256" s="26">
        <f>F256*C$7</f>
        <v>59.660000000000004</v>
      </c>
    </row>
    <row r="257" spans="1:9" ht="12" customHeight="1" x14ac:dyDescent="0.2">
      <c r="A257" s="17"/>
      <c r="B257" s="14" t="s">
        <v>34</v>
      </c>
      <c r="C257" s="20">
        <v>49.38</v>
      </c>
      <c r="D257" s="21">
        <f>C257*C$8</f>
        <v>1925.8200000000002</v>
      </c>
      <c r="E257" s="9"/>
      <c r="F257" s="67">
        <v>1.57</v>
      </c>
      <c r="G257" s="26">
        <f>F257*C$8</f>
        <v>61.230000000000004</v>
      </c>
    </row>
    <row r="258" spans="1:9" ht="12" customHeight="1" x14ac:dyDescent="0.2">
      <c r="A258" s="17"/>
      <c r="B258" s="14" t="s">
        <v>65</v>
      </c>
      <c r="C258" s="45"/>
      <c r="D258" s="21">
        <f>C258*C$9</f>
        <v>0</v>
      </c>
      <c r="E258" s="9"/>
      <c r="F258" s="45"/>
      <c r="G258" s="26">
        <f>F258*C$9</f>
        <v>0</v>
      </c>
    </row>
    <row r="259" spans="1:9" ht="12" customHeight="1" x14ac:dyDescent="0.2">
      <c r="A259" s="17"/>
      <c r="B259" s="14" t="s">
        <v>66</v>
      </c>
      <c r="C259" s="45"/>
      <c r="D259" s="21">
        <f>C259*C$10</f>
        <v>0</v>
      </c>
      <c r="E259" s="9"/>
      <c r="F259" s="45"/>
      <c r="G259" s="26">
        <f>F259*C$10</f>
        <v>0</v>
      </c>
    </row>
    <row r="260" spans="1:9" ht="12" customHeight="1" x14ac:dyDescent="0.2">
      <c r="A260" s="17"/>
      <c r="B260" s="14" t="s">
        <v>67</v>
      </c>
      <c r="C260" s="45"/>
      <c r="D260" s="21">
        <f>C260*C$11</f>
        <v>0</v>
      </c>
      <c r="E260" s="9"/>
      <c r="F260" s="45"/>
      <c r="G260" s="26">
        <f>F260*C$11</f>
        <v>0</v>
      </c>
    </row>
    <row r="261" spans="1:9" ht="12" customHeight="1" x14ac:dyDescent="0.2">
      <c r="A261" s="17"/>
      <c r="B261" s="14" t="s">
        <v>68</v>
      </c>
      <c r="C261" s="45"/>
      <c r="D261" s="21">
        <f>C261*C$12</f>
        <v>0</v>
      </c>
      <c r="E261" s="9"/>
      <c r="F261" s="45"/>
      <c r="G261" s="26">
        <f>F261*C$12</f>
        <v>0</v>
      </c>
    </row>
    <row r="262" spans="1:9" ht="12" customHeight="1" x14ac:dyDescent="0.2">
      <c r="A262" s="17"/>
      <c r="B262" s="14" t="s">
        <v>22</v>
      </c>
      <c r="C262" s="45"/>
      <c r="D262" s="21">
        <f>C262*C$13</f>
        <v>0</v>
      </c>
      <c r="E262" s="9"/>
      <c r="F262" s="45"/>
      <c r="G262" s="26">
        <f>F262*C$13</f>
        <v>0</v>
      </c>
    </row>
    <row r="263" spans="1:9" ht="12" customHeight="1" x14ac:dyDescent="0.2">
      <c r="A263" s="17"/>
      <c r="B263" s="14" t="s">
        <v>9</v>
      </c>
      <c r="C263" s="45"/>
      <c r="D263" s="21">
        <f>C263*C$14</f>
        <v>0</v>
      </c>
      <c r="E263" s="9"/>
      <c r="F263" s="45"/>
      <c r="G263" s="26">
        <f>F263*C$14</f>
        <v>0</v>
      </c>
    </row>
    <row r="264" spans="1:9" ht="12" customHeight="1" x14ac:dyDescent="0.2">
      <c r="A264" s="17"/>
      <c r="B264" s="15" t="s">
        <v>80</v>
      </c>
      <c r="C264" s="23"/>
      <c r="D264" s="24">
        <f>SUM(D253:D263)</f>
        <v>9530.34</v>
      </c>
      <c r="E264" s="9"/>
      <c r="F264" s="25"/>
      <c r="G264" s="27">
        <f>SUM(G253:G263)</f>
        <v>303.01</v>
      </c>
      <c r="I264" s="10"/>
    </row>
    <row r="265" spans="1:9" ht="12" customHeight="1" x14ac:dyDescent="0.2">
      <c r="A265" s="18" t="s">
        <v>81</v>
      </c>
      <c r="B265" s="124"/>
      <c r="C265" s="124"/>
      <c r="D265" s="124"/>
      <c r="E265" s="124"/>
      <c r="F265" s="124"/>
      <c r="G265" s="124"/>
    </row>
    <row r="266" spans="1:9" ht="12" customHeight="1" x14ac:dyDescent="0.2">
      <c r="A266" s="18" t="s">
        <v>83</v>
      </c>
      <c r="B266" s="122"/>
      <c r="C266" s="123"/>
      <c r="D266" s="123"/>
      <c r="E266" s="123"/>
      <c r="F266" s="123"/>
      <c r="G266" s="123"/>
    </row>
    <row r="267" spans="1:9" ht="24" customHeight="1" x14ac:dyDescent="0.2">
      <c r="A267" s="30" t="s">
        <v>84</v>
      </c>
      <c r="B267" s="124" t="s">
        <v>85</v>
      </c>
      <c r="C267" s="124"/>
      <c r="D267" s="124"/>
      <c r="E267" s="124"/>
      <c r="F267" s="124"/>
      <c r="G267" s="124"/>
    </row>
    <row r="268" spans="1:9" ht="29.25" customHeight="1" x14ac:dyDescent="0.2">
      <c r="A268" s="30" t="s">
        <v>86</v>
      </c>
      <c r="B268" s="125"/>
      <c r="C268" s="126"/>
      <c r="D268" s="126"/>
      <c r="E268" s="126"/>
      <c r="F268" s="126"/>
      <c r="G268" s="126"/>
    </row>
    <row r="269" spans="1:9" ht="12" customHeight="1" x14ac:dyDescent="0.2">
      <c r="A269" s="19" t="s">
        <v>88</v>
      </c>
      <c r="B269" s="122"/>
      <c r="C269" s="123"/>
      <c r="D269" s="123"/>
      <c r="E269" s="123"/>
      <c r="F269" s="123"/>
      <c r="G269" s="123"/>
    </row>
    <row r="270" spans="1:9" ht="12" customHeight="1" x14ac:dyDescent="0.2">
      <c r="A270" s="12"/>
    </row>
    <row r="271" spans="1:9" ht="12" customHeight="1" x14ac:dyDescent="0.25">
      <c r="A271" s="16" t="s">
        <v>70</v>
      </c>
      <c r="B271" s="6" t="s">
        <v>164</v>
      </c>
      <c r="C271" s="7"/>
      <c r="D271" s="7"/>
      <c r="E271" s="7"/>
      <c r="F271" s="29"/>
      <c r="G271" s="29"/>
    </row>
    <row r="272" spans="1:9" ht="12" customHeight="1" x14ac:dyDescent="0.2">
      <c r="A272" s="17" t="s">
        <v>71</v>
      </c>
      <c r="B272" s="2" t="s">
        <v>165</v>
      </c>
      <c r="C272" s="127" t="s">
        <v>73</v>
      </c>
      <c r="D272" s="128"/>
      <c r="F272" s="127" t="s">
        <v>74</v>
      </c>
      <c r="G272" s="128"/>
    </row>
    <row r="273" spans="1:7" ht="12" customHeight="1" x14ac:dyDescent="0.2">
      <c r="A273" s="17"/>
      <c r="C273" s="8" t="s">
        <v>75</v>
      </c>
      <c r="D273" s="8" t="s">
        <v>76</v>
      </c>
      <c r="F273" s="8" t="s">
        <v>77</v>
      </c>
      <c r="G273" s="8" t="s">
        <v>78</v>
      </c>
    </row>
    <row r="274" spans="1:7" ht="12" customHeight="1" x14ac:dyDescent="0.2">
      <c r="A274" s="17"/>
      <c r="B274" s="14" t="s">
        <v>30</v>
      </c>
      <c r="C274" s="20">
        <v>424.66666670000001</v>
      </c>
      <c r="D274" s="21">
        <f>C274*C$4</f>
        <v>15712.666667900001</v>
      </c>
      <c r="E274" s="9"/>
      <c r="F274" s="22">
        <v>10.616666670000001</v>
      </c>
      <c r="G274" s="26">
        <f>F274*C$4</f>
        <v>392.81666679</v>
      </c>
    </row>
    <row r="275" spans="1:7" ht="12" customHeight="1" x14ac:dyDescent="0.2">
      <c r="A275" s="17"/>
      <c r="B275" s="14" t="s">
        <v>31</v>
      </c>
      <c r="C275" s="20">
        <v>424.66666670000001</v>
      </c>
      <c r="D275" s="21">
        <f>C275*C$5</f>
        <v>16562.000001299999</v>
      </c>
      <c r="E275" s="9"/>
      <c r="F275" s="22">
        <v>10.616666670000001</v>
      </c>
      <c r="G275" s="26">
        <f>F275*C$5</f>
        <v>414.05000013000006</v>
      </c>
    </row>
    <row r="276" spans="1:7" ht="12" customHeight="1" x14ac:dyDescent="0.2">
      <c r="A276" s="17"/>
      <c r="B276" s="14" t="s">
        <v>32</v>
      </c>
      <c r="C276" s="20">
        <v>424.66666670000001</v>
      </c>
      <c r="D276" s="21">
        <f>C276*C$6</f>
        <v>16986.666668000002</v>
      </c>
      <c r="E276" s="9"/>
      <c r="F276" s="22">
        <v>10.616666670000001</v>
      </c>
      <c r="G276" s="26">
        <f>F276*C$6</f>
        <v>424.66666680000003</v>
      </c>
    </row>
    <row r="277" spans="1:7" ht="12" customHeight="1" x14ac:dyDescent="0.2">
      <c r="A277" s="17"/>
      <c r="B277" s="14" t="s">
        <v>79</v>
      </c>
      <c r="C277" s="20">
        <v>424.66666670000001</v>
      </c>
      <c r="D277" s="21">
        <f>C277*C$7</f>
        <v>16137.3333346</v>
      </c>
      <c r="E277" s="9"/>
      <c r="F277" s="22">
        <v>10.616666670000001</v>
      </c>
      <c r="G277" s="26">
        <f>F277*C$7</f>
        <v>403.43333346000003</v>
      </c>
    </row>
    <row r="278" spans="1:7" ht="12" customHeight="1" x14ac:dyDescent="0.2">
      <c r="A278" s="17"/>
      <c r="B278" s="14" t="s">
        <v>34</v>
      </c>
      <c r="C278" s="20">
        <v>424.66666670000001</v>
      </c>
      <c r="D278" s="21">
        <f>C278*C$8</f>
        <v>16562.000001299999</v>
      </c>
      <c r="E278" s="9"/>
      <c r="F278" s="22">
        <v>10.616666670000001</v>
      </c>
      <c r="G278" s="26">
        <f>F278*C$8</f>
        <v>414.05000013000006</v>
      </c>
    </row>
    <row r="279" spans="1:7" ht="12" customHeight="1" x14ac:dyDescent="0.2">
      <c r="A279" s="17"/>
      <c r="B279" s="14" t="s">
        <v>65</v>
      </c>
      <c r="C279" s="20">
        <v>424.66666670000001</v>
      </c>
      <c r="D279" s="21">
        <f>C279*C$9</f>
        <v>3397.3333336000001</v>
      </c>
      <c r="E279" s="9"/>
      <c r="F279" s="22">
        <v>10.616666670000001</v>
      </c>
      <c r="G279" s="26">
        <f>F279*C$9</f>
        <v>84.933333360000006</v>
      </c>
    </row>
    <row r="280" spans="1:7" ht="12" customHeight="1" x14ac:dyDescent="0.2">
      <c r="A280" s="17"/>
      <c r="B280" s="14" t="s">
        <v>66</v>
      </c>
      <c r="C280" s="20">
        <v>424.66666670000001</v>
      </c>
      <c r="D280" s="21">
        <f>C280*C$10</f>
        <v>849.33333340000001</v>
      </c>
      <c r="E280" s="9"/>
      <c r="F280" s="22">
        <v>10.616666670000001</v>
      </c>
      <c r="G280" s="26">
        <f>F280*C$10</f>
        <v>21.233333340000001</v>
      </c>
    </row>
    <row r="281" spans="1:7" ht="12" customHeight="1" x14ac:dyDescent="0.2">
      <c r="A281" s="17"/>
      <c r="B281" s="14" t="s">
        <v>67</v>
      </c>
      <c r="C281" s="20">
        <v>424.66666670000001</v>
      </c>
      <c r="D281" s="21">
        <f>C281*C$11</f>
        <v>15288.0000012</v>
      </c>
      <c r="E281" s="9"/>
      <c r="F281" s="22">
        <v>10.616666670000001</v>
      </c>
      <c r="G281" s="26">
        <f>F281*C$11</f>
        <v>382.20000012000003</v>
      </c>
    </row>
    <row r="282" spans="1:7" ht="12" customHeight="1" x14ac:dyDescent="0.2">
      <c r="A282" s="17"/>
      <c r="B282" s="14" t="s">
        <v>68</v>
      </c>
      <c r="C282" s="20">
        <v>424.66666670000001</v>
      </c>
      <c r="D282" s="21">
        <f>C282*C$12</f>
        <v>4246.6666670000004</v>
      </c>
      <c r="E282" s="9"/>
      <c r="F282" s="22">
        <v>10.616666670000001</v>
      </c>
      <c r="G282" s="26">
        <f>F282*C$12</f>
        <v>106.16666670000001</v>
      </c>
    </row>
    <row r="283" spans="1:7" ht="12" customHeight="1" x14ac:dyDescent="0.2">
      <c r="A283" s="17"/>
      <c r="B283" s="14" t="s">
        <v>22</v>
      </c>
      <c r="C283" s="20">
        <v>228.667</v>
      </c>
      <c r="D283" s="21">
        <f>C283*C$13</f>
        <v>12576.684999999999</v>
      </c>
      <c r="E283" s="9"/>
      <c r="F283" s="22">
        <v>5.72</v>
      </c>
      <c r="G283" s="26">
        <f>F283*C$13</f>
        <v>314.59999999999997</v>
      </c>
    </row>
    <row r="284" spans="1:7" ht="12" customHeight="1" x14ac:dyDescent="0.2">
      <c r="A284" s="17"/>
      <c r="B284" s="14" t="s">
        <v>9</v>
      </c>
      <c r="C284" s="45"/>
      <c r="D284" s="21">
        <f>C284*C$14</f>
        <v>0</v>
      </c>
      <c r="E284" s="9"/>
      <c r="F284" s="45"/>
      <c r="G284" s="26">
        <f>F284*C$14</f>
        <v>0</v>
      </c>
    </row>
    <row r="285" spans="1:7" ht="12" customHeight="1" x14ac:dyDescent="0.2">
      <c r="A285" s="17"/>
      <c r="B285" s="15" t="s">
        <v>80</v>
      </c>
      <c r="C285" s="23"/>
      <c r="D285" s="24">
        <f>SUM(D274:D284)</f>
        <v>118318.6850083</v>
      </c>
      <c r="E285" s="9"/>
      <c r="F285" s="25"/>
      <c r="G285" s="27">
        <f>SUM(G274:G284)</f>
        <v>2958.15000083</v>
      </c>
    </row>
    <row r="286" spans="1:7" ht="12" customHeight="1" x14ac:dyDescent="0.2">
      <c r="A286" s="18" t="s">
        <v>81</v>
      </c>
      <c r="B286" s="124"/>
      <c r="C286" s="124"/>
      <c r="D286" s="124"/>
      <c r="E286" s="124"/>
      <c r="F286" s="124"/>
      <c r="G286" s="124"/>
    </row>
    <row r="287" spans="1:7" ht="12" customHeight="1" x14ac:dyDescent="0.2">
      <c r="A287" s="18" t="s">
        <v>83</v>
      </c>
      <c r="B287" s="122"/>
      <c r="C287" s="123"/>
      <c r="D287" s="123"/>
      <c r="E287" s="123"/>
      <c r="F287" s="123"/>
      <c r="G287" s="123"/>
    </row>
    <row r="288" spans="1:7" ht="29.45" customHeight="1" x14ac:dyDescent="0.2">
      <c r="A288" s="30" t="s">
        <v>84</v>
      </c>
      <c r="B288" s="124" t="s">
        <v>85</v>
      </c>
      <c r="C288" s="124"/>
      <c r="D288" s="124"/>
      <c r="E288" s="124"/>
      <c r="F288" s="124"/>
      <c r="G288" s="124"/>
    </row>
    <row r="289" spans="1:7" ht="28.5" customHeight="1" x14ac:dyDescent="0.2">
      <c r="A289" s="30" t="s">
        <v>86</v>
      </c>
      <c r="B289" s="125"/>
      <c r="C289" s="126"/>
      <c r="D289" s="126"/>
      <c r="E289" s="126"/>
      <c r="F289" s="126"/>
      <c r="G289" s="126"/>
    </row>
    <row r="290" spans="1:7" ht="12" customHeight="1" x14ac:dyDescent="0.2">
      <c r="A290" s="19" t="s">
        <v>88</v>
      </c>
      <c r="B290" s="145"/>
      <c r="C290" s="123"/>
      <c r="D290" s="123"/>
      <c r="E290" s="123"/>
      <c r="F290" s="123"/>
      <c r="G290" s="123"/>
    </row>
    <row r="291" spans="1:7" ht="12" customHeight="1" x14ac:dyDescent="0.2">
      <c r="A291" s="12"/>
    </row>
    <row r="292" spans="1:7" ht="12" customHeight="1" x14ac:dyDescent="0.25">
      <c r="A292" s="16" t="s">
        <v>70</v>
      </c>
      <c r="B292" s="6" t="s">
        <v>166</v>
      </c>
      <c r="C292" s="7"/>
      <c r="D292" s="7"/>
      <c r="E292" s="7"/>
      <c r="F292" s="29"/>
      <c r="G292" s="29"/>
    </row>
    <row r="293" spans="1:7" ht="12" customHeight="1" x14ac:dyDescent="0.2">
      <c r="A293" s="17" t="s">
        <v>71</v>
      </c>
      <c r="B293" s="2" t="s">
        <v>167</v>
      </c>
      <c r="C293" s="127" t="s">
        <v>73</v>
      </c>
      <c r="D293" s="128"/>
      <c r="F293" s="127" t="s">
        <v>74</v>
      </c>
      <c r="G293" s="128"/>
    </row>
    <row r="294" spans="1:7" ht="12" customHeight="1" x14ac:dyDescent="0.2">
      <c r="A294" s="17"/>
      <c r="C294" s="8" t="s">
        <v>75</v>
      </c>
      <c r="D294" s="8" t="s">
        <v>76</v>
      </c>
      <c r="F294" s="8" t="s">
        <v>77</v>
      </c>
      <c r="G294" s="8" t="s">
        <v>78</v>
      </c>
    </row>
    <row r="295" spans="1:7" ht="12" customHeight="1" x14ac:dyDescent="0.2">
      <c r="A295" s="17"/>
      <c r="B295" s="14" t="s">
        <v>30</v>
      </c>
      <c r="C295" s="20">
        <v>6.67</v>
      </c>
      <c r="D295" s="21">
        <f>C295*C$4</f>
        <v>246.79</v>
      </c>
      <c r="E295" s="9"/>
      <c r="F295" s="22">
        <v>0.6</v>
      </c>
      <c r="G295" s="26">
        <f>F295*C$4</f>
        <v>22.2</v>
      </c>
    </row>
    <row r="296" spans="1:7" ht="12" customHeight="1" x14ac:dyDescent="0.2">
      <c r="A296" s="17"/>
      <c r="B296" s="14" t="s">
        <v>31</v>
      </c>
      <c r="C296" s="20">
        <v>6.67</v>
      </c>
      <c r="D296" s="21">
        <f>C296*C$5</f>
        <v>260.13</v>
      </c>
      <c r="E296" s="9"/>
      <c r="F296" s="22">
        <v>0.6</v>
      </c>
      <c r="G296" s="26">
        <f>F296*C$5</f>
        <v>23.4</v>
      </c>
    </row>
    <row r="297" spans="1:7" ht="12" customHeight="1" x14ac:dyDescent="0.2">
      <c r="A297" s="17"/>
      <c r="B297" s="14" t="s">
        <v>32</v>
      </c>
      <c r="C297" s="20">
        <v>6.67</v>
      </c>
      <c r="D297" s="21">
        <f>C297*C$6</f>
        <v>266.8</v>
      </c>
      <c r="E297" s="9"/>
      <c r="F297" s="22">
        <v>0.6</v>
      </c>
      <c r="G297" s="26">
        <f>F297*C$6</f>
        <v>24</v>
      </c>
    </row>
    <row r="298" spans="1:7" ht="12" customHeight="1" x14ac:dyDescent="0.2">
      <c r="A298" s="17"/>
      <c r="B298" s="14" t="s">
        <v>79</v>
      </c>
      <c r="C298" s="20">
        <v>6.67</v>
      </c>
      <c r="D298" s="21">
        <f>C298*C$7</f>
        <v>253.46</v>
      </c>
      <c r="E298" s="9"/>
      <c r="F298" s="22">
        <v>0.6</v>
      </c>
      <c r="G298" s="26">
        <f>F298*C$7</f>
        <v>22.8</v>
      </c>
    </row>
    <row r="299" spans="1:7" ht="12" customHeight="1" x14ac:dyDescent="0.2">
      <c r="A299" s="17"/>
      <c r="B299" s="14" t="s">
        <v>34</v>
      </c>
      <c r="C299" s="20">
        <v>6.67</v>
      </c>
      <c r="D299" s="21">
        <f>C299*C$8</f>
        <v>260.13</v>
      </c>
      <c r="E299" s="9"/>
      <c r="F299" s="22">
        <v>0.6</v>
      </c>
      <c r="G299" s="26">
        <f>F299*C$8</f>
        <v>23.4</v>
      </c>
    </row>
    <row r="300" spans="1:7" ht="12" customHeight="1" x14ac:dyDescent="0.2">
      <c r="A300" s="17"/>
      <c r="B300" s="14" t="s">
        <v>65</v>
      </c>
      <c r="C300" s="45"/>
      <c r="D300" s="21">
        <f>C300*C$9</f>
        <v>0</v>
      </c>
      <c r="E300" s="9"/>
      <c r="F300" s="46"/>
      <c r="G300" s="26">
        <f>F300*C$9</f>
        <v>0</v>
      </c>
    </row>
    <row r="301" spans="1:7" ht="12" customHeight="1" x14ac:dyDescent="0.2">
      <c r="A301" s="17"/>
      <c r="B301" s="14" t="s">
        <v>66</v>
      </c>
      <c r="C301" s="45"/>
      <c r="D301" s="21">
        <f>C301*C$10</f>
        <v>0</v>
      </c>
      <c r="E301" s="9"/>
      <c r="F301" s="46"/>
      <c r="G301" s="26">
        <f>F301*C$10</f>
        <v>0</v>
      </c>
    </row>
    <row r="302" spans="1:7" ht="12" customHeight="1" x14ac:dyDescent="0.2">
      <c r="A302" s="17"/>
      <c r="B302" s="14" t="s">
        <v>67</v>
      </c>
      <c r="C302" s="45"/>
      <c r="D302" s="21">
        <f>C302*C$11</f>
        <v>0</v>
      </c>
      <c r="E302" s="9"/>
      <c r="F302" s="46"/>
      <c r="G302" s="26">
        <f>F302*C$11</f>
        <v>0</v>
      </c>
    </row>
    <row r="303" spans="1:7" ht="12" customHeight="1" x14ac:dyDescent="0.2">
      <c r="A303" s="17"/>
      <c r="B303" s="14" t="s">
        <v>68</v>
      </c>
      <c r="C303" s="45"/>
      <c r="D303" s="21">
        <f>C303*C$12</f>
        <v>0</v>
      </c>
      <c r="E303" s="9"/>
      <c r="F303" s="46"/>
      <c r="G303" s="26">
        <f>F303*C$12</f>
        <v>0</v>
      </c>
    </row>
    <row r="304" spans="1:7" ht="12" customHeight="1" x14ac:dyDescent="0.2">
      <c r="A304" s="17"/>
      <c r="B304" s="14" t="s">
        <v>22</v>
      </c>
      <c r="C304" s="45"/>
      <c r="D304" s="21">
        <f>C304*C$13</f>
        <v>0</v>
      </c>
      <c r="E304" s="9"/>
      <c r="F304" s="46"/>
      <c r="G304" s="26">
        <f>F304*C$13</f>
        <v>0</v>
      </c>
    </row>
    <row r="305" spans="1:7" ht="12" customHeight="1" x14ac:dyDescent="0.2">
      <c r="A305" s="17"/>
      <c r="B305" s="14" t="s">
        <v>9</v>
      </c>
      <c r="C305" s="45"/>
      <c r="D305" s="21">
        <f>C305*C$14</f>
        <v>0</v>
      </c>
      <c r="E305" s="9"/>
      <c r="F305" s="46"/>
      <c r="G305" s="26">
        <f>F305*C$14</f>
        <v>0</v>
      </c>
    </row>
    <row r="306" spans="1:7" ht="12" customHeight="1" x14ac:dyDescent="0.2">
      <c r="A306" s="17"/>
      <c r="B306" s="15" t="s">
        <v>80</v>
      </c>
      <c r="C306" s="23"/>
      <c r="D306" s="24">
        <f>SUM(D295:D305)</f>
        <v>1287.31</v>
      </c>
      <c r="E306" s="9"/>
      <c r="F306" s="25"/>
      <c r="G306" s="27">
        <f>SUM(G295:G305)</f>
        <v>115.79999999999998</v>
      </c>
    </row>
    <row r="307" spans="1:7" ht="12" customHeight="1" x14ac:dyDescent="0.2">
      <c r="A307" s="18" t="s">
        <v>81</v>
      </c>
      <c r="B307" s="124"/>
      <c r="C307" s="124"/>
      <c r="D307" s="124"/>
      <c r="E307" s="124"/>
      <c r="F307" s="124"/>
      <c r="G307" s="124"/>
    </row>
    <row r="308" spans="1:7" ht="12" customHeight="1" x14ac:dyDescent="0.2">
      <c r="A308" s="18" t="s">
        <v>83</v>
      </c>
      <c r="B308" s="122"/>
      <c r="C308" s="123"/>
      <c r="D308" s="123"/>
      <c r="E308" s="123"/>
      <c r="F308" s="123"/>
      <c r="G308" s="123"/>
    </row>
    <row r="309" spans="1:7" ht="29.45" customHeight="1" x14ac:dyDescent="0.2">
      <c r="A309" s="30" t="s">
        <v>84</v>
      </c>
      <c r="B309" s="124" t="s">
        <v>85</v>
      </c>
      <c r="C309" s="124"/>
      <c r="D309" s="124"/>
      <c r="E309" s="124"/>
      <c r="F309" s="124"/>
      <c r="G309" s="124"/>
    </row>
    <row r="310" spans="1:7" ht="28.5" customHeight="1" x14ac:dyDescent="0.2">
      <c r="A310" s="30" t="s">
        <v>86</v>
      </c>
      <c r="B310" s="125"/>
      <c r="C310" s="126"/>
      <c r="D310" s="126"/>
      <c r="E310" s="126"/>
      <c r="F310" s="126"/>
      <c r="G310" s="126"/>
    </row>
    <row r="311" spans="1:7" ht="12" customHeight="1" x14ac:dyDescent="0.2">
      <c r="A311" s="19" t="s">
        <v>88</v>
      </c>
      <c r="B311" s="145"/>
      <c r="C311" s="123"/>
      <c r="D311" s="123"/>
      <c r="E311" s="123"/>
      <c r="F311" s="123"/>
      <c r="G311" s="123"/>
    </row>
    <row r="312" spans="1:7" ht="12" customHeight="1" x14ac:dyDescent="0.2">
      <c r="A312" s="12"/>
    </row>
    <row r="313" spans="1:7" ht="12" customHeight="1" x14ac:dyDescent="0.25">
      <c r="A313" s="16" t="s">
        <v>70</v>
      </c>
      <c r="B313" s="6" t="s">
        <v>168</v>
      </c>
      <c r="C313" s="7"/>
      <c r="D313" s="7"/>
      <c r="E313" s="7"/>
      <c r="F313" s="29"/>
      <c r="G313" s="29"/>
    </row>
    <row r="314" spans="1:7" ht="12" customHeight="1" x14ac:dyDescent="0.2">
      <c r="A314" s="17" t="s">
        <v>71</v>
      </c>
      <c r="B314" s="2" t="s">
        <v>192</v>
      </c>
      <c r="C314" s="127" t="s">
        <v>73</v>
      </c>
      <c r="D314" s="128"/>
      <c r="F314" s="127" t="s">
        <v>74</v>
      </c>
      <c r="G314" s="128"/>
    </row>
    <row r="315" spans="1:7" ht="12" customHeight="1" x14ac:dyDescent="0.2">
      <c r="A315" s="17"/>
      <c r="C315" s="8" t="s">
        <v>75</v>
      </c>
      <c r="D315" s="8" t="s">
        <v>76</v>
      </c>
      <c r="F315" s="8" t="s">
        <v>77</v>
      </c>
      <c r="G315" s="8" t="s">
        <v>78</v>
      </c>
    </row>
    <row r="316" spans="1:7" ht="12" customHeight="1" x14ac:dyDescent="0.2">
      <c r="A316" s="17"/>
      <c r="B316" s="14" t="s">
        <v>30</v>
      </c>
      <c r="C316" s="20">
        <v>196.76</v>
      </c>
      <c r="D316" s="21">
        <f>C316*C$4</f>
        <v>7280.12</v>
      </c>
      <c r="E316" s="9"/>
      <c r="F316" s="22">
        <v>3.71</v>
      </c>
      <c r="G316" s="26">
        <f>F316*C$4</f>
        <v>137.27000000000001</v>
      </c>
    </row>
    <row r="317" spans="1:7" ht="12" customHeight="1" x14ac:dyDescent="0.2">
      <c r="A317" s="17"/>
      <c r="B317" s="14" t="s">
        <v>31</v>
      </c>
      <c r="C317" s="20">
        <v>179.35</v>
      </c>
      <c r="D317" s="21">
        <f>C317*C$5</f>
        <v>6994.65</v>
      </c>
      <c r="E317" s="9"/>
      <c r="F317" s="22">
        <v>3.4</v>
      </c>
      <c r="G317" s="26">
        <f>F317*C$5</f>
        <v>132.6</v>
      </c>
    </row>
    <row r="318" spans="1:7" ht="12" customHeight="1" x14ac:dyDescent="0.2">
      <c r="A318" s="17"/>
      <c r="B318" s="14" t="s">
        <v>32</v>
      </c>
      <c r="C318" s="20">
        <v>201.16</v>
      </c>
      <c r="D318" s="21">
        <f>C318*C$6</f>
        <v>8046.4</v>
      </c>
      <c r="E318" s="9"/>
      <c r="F318" s="22">
        <v>3.75</v>
      </c>
      <c r="G318" s="26">
        <f>F318*C$6</f>
        <v>150</v>
      </c>
    </row>
    <row r="319" spans="1:7" ht="12" customHeight="1" x14ac:dyDescent="0.2">
      <c r="A319" s="17"/>
      <c r="B319" s="14" t="s">
        <v>79</v>
      </c>
      <c r="C319" s="20">
        <v>179.35</v>
      </c>
      <c r="D319" s="21">
        <f>C319*C$7</f>
        <v>6815.3</v>
      </c>
      <c r="E319" s="9"/>
      <c r="F319" s="22">
        <v>3.4</v>
      </c>
      <c r="G319" s="26">
        <f>F319*C$7</f>
        <v>129.19999999999999</v>
      </c>
    </row>
    <row r="320" spans="1:7" ht="12" customHeight="1" x14ac:dyDescent="0.2">
      <c r="A320" s="17"/>
      <c r="B320" s="14" t="s">
        <v>34</v>
      </c>
      <c r="C320" s="20">
        <v>243.32</v>
      </c>
      <c r="D320" s="21">
        <f>C320*C$8</f>
        <v>9489.48</v>
      </c>
      <c r="E320" s="9"/>
      <c r="F320" s="22">
        <v>4.51</v>
      </c>
      <c r="G320" s="26">
        <f>F320*C$8</f>
        <v>175.89</v>
      </c>
    </row>
    <row r="321" spans="1:14" ht="12" customHeight="1" x14ac:dyDescent="0.2">
      <c r="A321" s="17"/>
      <c r="B321" s="14" t="s">
        <v>65</v>
      </c>
      <c r="C321" s="45"/>
      <c r="D321" s="21">
        <f>C321*C$9</f>
        <v>0</v>
      </c>
      <c r="E321" s="9"/>
      <c r="F321" s="46"/>
      <c r="G321" s="26">
        <f>F321*C$9</f>
        <v>0</v>
      </c>
    </row>
    <row r="322" spans="1:14" ht="12" customHeight="1" x14ac:dyDescent="0.2">
      <c r="A322" s="17"/>
      <c r="B322" s="14" t="s">
        <v>66</v>
      </c>
      <c r="C322" s="45"/>
      <c r="D322" s="21">
        <f>C322*C$10</f>
        <v>0</v>
      </c>
      <c r="E322" s="9"/>
      <c r="F322" s="46"/>
      <c r="G322" s="26">
        <f>F322*C$10</f>
        <v>0</v>
      </c>
    </row>
    <row r="323" spans="1:14" ht="12" customHeight="1" x14ac:dyDescent="0.2">
      <c r="A323" s="17"/>
      <c r="B323" s="14" t="s">
        <v>67</v>
      </c>
      <c r="C323" s="45"/>
      <c r="D323" s="21">
        <f>C323*C$11</f>
        <v>0</v>
      </c>
      <c r="E323" s="9"/>
      <c r="F323" s="46"/>
      <c r="G323" s="26">
        <f>F323*C$11</f>
        <v>0</v>
      </c>
    </row>
    <row r="324" spans="1:14" ht="12" customHeight="1" x14ac:dyDescent="0.2">
      <c r="A324" s="17"/>
      <c r="B324" s="14" t="s">
        <v>68</v>
      </c>
      <c r="C324" s="45"/>
      <c r="D324" s="21">
        <f>C324*C$12</f>
        <v>0</v>
      </c>
      <c r="E324" s="9"/>
      <c r="F324" s="46"/>
      <c r="G324" s="26">
        <f>F324*C$12</f>
        <v>0</v>
      </c>
    </row>
    <row r="325" spans="1:14" ht="12" customHeight="1" x14ac:dyDescent="0.2">
      <c r="A325" s="17"/>
      <c r="B325" s="14" t="s">
        <v>22</v>
      </c>
      <c r="C325" s="45"/>
      <c r="D325" s="21">
        <f>C325*C$13</f>
        <v>0</v>
      </c>
      <c r="E325" s="9"/>
      <c r="F325" s="46"/>
      <c r="G325" s="26">
        <f>F325*C$13</f>
        <v>0</v>
      </c>
    </row>
    <row r="326" spans="1:14" ht="12" customHeight="1" x14ac:dyDescent="0.2">
      <c r="A326" s="17"/>
      <c r="B326" s="14" t="s">
        <v>9</v>
      </c>
      <c r="C326" s="45"/>
      <c r="D326" s="21">
        <f>C326*C$14</f>
        <v>0</v>
      </c>
      <c r="E326" s="9"/>
      <c r="F326" s="46"/>
      <c r="G326" s="26">
        <f>F326*C$14</f>
        <v>0</v>
      </c>
    </row>
    <row r="327" spans="1:14" ht="12" customHeight="1" x14ac:dyDescent="0.2">
      <c r="A327" s="17"/>
      <c r="B327" s="15" t="s">
        <v>80</v>
      </c>
      <c r="C327" s="23"/>
      <c r="D327" s="24">
        <f>SUM(D316:D326)</f>
        <v>38625.949999999997</v>
      </c>
      <c r="E327" s="9"/>
      <c r="F327" s="25"/>
      <c r="G327" s="27">
        <f>SUM(G316:G326)</f>
        <v>724.95999999999992</v>
      </c>
    </row>
    <row r="328" spans="1:14" ht="12" customHeight="1" x14ac:dyDescent="0.2">
      <c r="A328" s="18" t="s">
        <v>81</v>
      </c>
      <c r="B328" s="124"/>
      <c r="C328" s="124"/>
      <c r="D328" s="124"/>
      <c r="E328" s="124"/>
      <c r="F328" s="124"/>
      <c r="G328" s="124"/>
    </row>
    <row r="329" spans="1:14" ht="12" customHeight="1" x14ac:dyDescent="0.2">
      <c r="A329" s="18" t="s">
        <v>83</v>
      </c>
      <c r="B329" s="122"/>
      <c r="C329" s="123"/>
      <c r="D329" s="123"/>
      <c r="E329" s="123"/>
      <c r="F329" s="123"/>
      <c r="G329" s="123"/>
    </row>
    <row r="330" spans="1:14" ht="29.45" customHeight="1" x14ac:dyDescent="0.2">
      <c r="A330" s="30" t="s">
        <v>84</v>
      </c>
      <c r="B330" s="124" t="s">
        <v>85</v>
      </c>
      <c r="C330" s="124"/>
      <c r="D330" s="124"/>
      <c r="E330" s="124"/>
      <c r="F330" s="124"/>
      <c r="G330" s="124"/>
    </row>
    <row r="331" spans="1:14" ht="28.5" customHeight="1" x14ac:dyDescent="0.2">
      <c r="A331" s="30" t="s">
        <v>86</v>
      </c>
      <c r="B331" s="125"/>
      <c r="C331" s="126"/>
      <c r="D331" s="126"/>
      <c r="E331" s="126"/>
      <c r="F331" s="126"/>
      <c r="G331" s="126"/>
    </row>
    <row r="332" spans="1:14" ht="12" customHeight="1" x14ac:dyDescent="0.2">
      <c r="A332" s="19" t="s">
        <v>88</v>
      </c>
      <c r="B332" s="145"/>
      <c r="C332" s="123"/>
      <c r="D332" s="123"/>
      <c r="E332" s="123"/>
      <c r="F332" s="123"/>
      <c r="G332" s="123"/>
    </row>
    <row r="333" spans="1:14" ht="12" customHeight="1" x14ac:dyDescent="0.2">
      <c r="A333" s="12"/>
    </row>
    <row r="334" spans="1:14" ht="24" customHeight="1" x14ac:dyDescent="0.3">
      <c r="A334" s="1" t="s">
        <v>193</v>
      </c>
      <c r="D334" s="130" t="s">
        <v>116</v>
      </c>
      <c r="E334" s="130"/>
      <c r="F334" s="130"/>
      <c r="G334" s="1"/>
      <c r="M334" s="129"/>
      <c r="N334" s="129"/>
    </row>
    <row r="335" spans="1:14" ht="12" customHeight="1" x14ac:dyDescent="0.2">
      <c r="A335" s="12"/>
    </row>
    <row r="336" spans="1:14" ht="12" customHeight="1" x14ac:dyDescent="0.2">
      <c r="A336" s="49" t="s">
        <v>117</v>
      </c>
      <c r="B336" s="52"/>
      <c r="C336" s="53"/>
      <c r="D336" s="50" t="s">
        <v>118</v>
      </c>
      <c r="F336" s="50" t="s">
        <v>119</v>
      </c>
    </row>
    <row r="337" spans="1:6" ht="12" customHeight="1" x14ac:dyDescent="0.2">
      <c r="A337" s="51" t="str">
        <f>B19</f>
        <v>600 (112)</v>
      </c>
      <c r="B337" s="52" t="str">
        <f>B20</f>
        <v>Harestua - Brandbu</v>
      </c>
      <c r="C337" s="53"/>
      <c r="D337" s="55">
        <f>D33</f>
        <v>279189.59399999998</v>
      </c>
      <c r="E337" s="56"/>
      <c r="F337" s="61">
        <f>G33</f>
        <v>7803.38</v>
      </c>
    </row>
    <row r="338" spans="1:6" ht="12" customHeight="1" x14ac:dyDescent="0.2">
      <c r="A338" s="51" t="str">
        <f>B40</f>
        <v>605 (466)</v>
      </c>
      <c r="B338" s="52" t="str">
        <f>B41</f>
        <v>Grua - Mylla - Lunner</v>
      </c>
      <c r="C338" s="53"/>
      <c r="D338" s="55">
        <f>D54</f>
        <v>22222</v>
      </c>
      <c r="E338" s="56"/>
      <c r="F338" s="61">
        <f>G54</f>
        <v>740.08999999999992</v>
      </c>
    </row>
    <row r="339" spans="1:6" ht="12" customHeight="1" x14ac:dyDescent="0.2">
      <c r="A339" s="51" t="str">
        <f>B61</f>
        <v>606 (465)</v>
      </c>
      <c r="B339" s="52" t="str">
        <f>B62</f>
        <v>Lunner - Oppdalen - Gran</v>
      </c>
      <c r="C339" s="54"/>
      <c r="D339" s="55">
        <f>D75</f>
        <v>26808.49</v>
      </c>
      <c r="E339" s="56"/>
      <c r="F339" s="61">
        <f>G75</f>
        <v>878.69</v>
      </c>
    </row>
    <row r="340" spans="1:6" ht="12" customHeight="1" x14ac:dyDescent="0.2">
      <c r="A340" s="51" t="str">
        <f>B82</f>
        <v>610 (452)</v>
      </c>
      <c r="B340" s="52" t="str">
        <f>B83</f>
        <v>Jevnaker - Olimb - Lunner - Gran</v>
      </c>
      <c r="C340" s="53"/>
      <c r="D340" s="55">
        <f>D96</f>
        <v>120483.94</v>
      </c>
      <c r="E340" s="56"/>
      <c r="F340" s="61">
        <f>G96</f>
        <v>3012.04</v>
      </c>
    </row>
    <row r="341" spans="1:6" ht="12" customHeight="1" x14ac:dyDescent="0.2">
      <c r="A341" s="51" t="str">
        <f>B103</f>
        <v>615 (451)</v>
      </c>
      <c r="B341" s="52" t="str">
        <f>B104</f>
        <v>Jevanker - Grindvoll - Lunner - Gran</v>
      </c>
      <c r="C341" s="53"/>
      <c r="D341" s="55">
        <f>D117</f>
        <v>69958.06</v>
      </c>
      <c r="E341" s="56"/>
      <c r="F341" s="61">
        <f>G117</f>
        <v>1749.01</v>
      </c>
    </row>
    <row r="342" spans="1:6" ht="12" customHeight="1" x14ac:dyDescent="0.2">
      <c r="A342" s="51" t="str">
        <f>B124</f>
        <v>620 (453)</v>
      </c>
      <c r="B342" s="52" t="str">
        <f>B125</f>
        <v>Jevnaker - Grymyr - Brandbu</v>
      </c>
      <c r="C342" s="53"/>
      <c r="D342" s="55">
        <f>D138</f>
        <v>43303.88</v>
      </c>
      <c r="E342" s="56"/>
      <c r="F342" s="61">
        <f>G138</f>
        <v>1046.45</v>
      </c>
    </row>
    <row r="343" spans="1:6" ht="12" customHeight="1" x14ac:dyDescent="0.2">
      <c r="A343" s="51" t="str">
        <f>B145</f>
        <v>621 (456)</v>
      </c>
      <c r="B343" s="52" t="str">
        <f>B146</f>
        <v>Grymyr - Gran</v>
      </c>
      <c r="C343" s="53"/>
      <c r="D343" s="55">
        <f>D159</f>
        <v>64125.01</v>
      </c>
      <c r="E343" s="56"/>
      <c r="F343" s="61">
        <f>G159</f>
        <v>1652.8600000000001</v>
      </c>
    </row>
    <row r="344" spans="1:6" ht="12" customHeight="1" x14ac:dyDescent="0.2">
      <c r="A344" s="51" t="str">
        <f>B166</f>
        <v>622 (455)</v>
      </c>
      <c r="B344" s="52" t="str">
        <f>B167</f>
        <v>Gran - Moen - Brandbu</v>
      </c>
      <c r="C344" s="53"/>
      <c r="D344" s="55">
        <f>D180</f>
        <v>21675.239999999998</v>
      </c>
      <c r="E344" s="56"/>
      <c r="F344" s="61">
        <f>G180</f>
        <v>575.74</v>
      </c>
    </row>
    <row r="345" spans="1:6" ht="12" customHeight="1" x14ac:dyDescent="0.2">
      <c r="A345" s="51" t="str">
        <f>B187</f>
        <v>623 (457)</v>
      </c>
      <c r="B345" s="52" t="str">
        <f>B188</f>
        <v>Gran - Riis - Gran</v>
      </c>
      <c r="C345" s="53"/>
      <c r="D345" s="55">
        <f>D201</f>
        <v>12438.850000000002</v>
      </c>
      <c r="E345" s="56"/>
      <c r="F345" s="61">
        <f>G201</f>
        <v>443.89999999999992</v>
      </c>
    </row>
    <row r="346" spans="1:6" ht="12" customHeight="1" x14ac:dyDescent="0.2">
      <c r="A346" s="51" t="str">
        <f>B208</f>
        <v>624 (454)</v>
      </c>
      <c r="B346" s="52" t="str">
        <f>B209</f>
        <v>Hadeland vgs - Hennung - Brandbu</v>
      </c>
      <c r="C346" s="53"/>
      <c r="D346" s="55">
        <f>D222</f>
        <v>24447.55</v>
      </c>
      <c r="E346" s="56"/>
      <c r="F346" s="61">
        <f>G222</f>
        <v>691.61999999999989</v>
      </c>
    </row>
    <row r="347" spans="1:6" ht="12" customHeight="1" x14ac:dyDescent="0.2">
      <c r="A347" s="51" t="str">
        <f>B229</f>
        <v>625 (462)</v>
      </c>
      <c r="B347" s="52" t="str">
        <f>B230</f>
        <v>Hadeland vgs - Horn fergekai</v>
      </c>
      <c r="C347" s="53"/>
      <c r="D347" s="55">
        <f>D243</f>
        <v>28679.750000000004</v>
      </c>
      <c r="E347" s="56"/>
      <c r="F347" s="61">
        <f>G243</f>
        <v>586.5</v>
      </c>
    </row>
    <row r="348" spans="1:6" ht="12" customHeight="1" x14ac:dyDescent="0.2">
      <c r="A348" s="51" t="str">
        <f>B250</f>
        <v>626 (458)</v>
      </c>
      <c r="B348" s="52" t="str">
        <f>B251</f>
        <v>Hadeland vgs - Amundrud - Brandbu</v>
      </c>
      <c r="C348" s="53"/>
      <c r="D348" s="55">
        <f>D264</f>
        <v>9530.34</v>
      </c>
      <c r="E348" s="56"/>
      <c r="F348" s="61">
        <f>G264</f>
        <v>303.01</v>
      </c>
    </row>
    <row r="349" spans="1:6" ht="12" customHeight="1" x14ac:dyDescent="0.2">
      <c r="A349" s="51" t="str">
        <f>B271</f>
        <v>640 (113)</v>
      </c>
      <c r="B349" s="52" t="str">
        <f>B272</f>
        <v>Hønefoss - Jevnaker</v>
      </c>
      <c r="C349" s="53"/>
      <c r="D349" s="55">
        <f>D285</f>
        <v>118318.6850083</v>
      </c>
      <c r="E349" s="56"/>
      <c r="F349" s="61">
        <f>G285</f>
        <v>2958.15000083</v>
      </c>
    </row>
    <row r="350" spans="1:6" ht="12" customHeight="1" x14ac:dyDescent="0.2">
      <c r="A350" s="51" t="str">
        <f>B292</f>
        <v>641 (452)</v>
      </c>
      <c r="B350" s="52" t="str">
        <f>B293</f>
        <v>Åsbygda skole (Steinerskolen)</v>
      </c>
      <c r="C350" s="53"/>
      <c r="D350" s="55">
        <f>D306</f>
        <v>1287.31</v>
      </c>
      <c r="E350" s="56"/>
      <c r="F350" s="61">
        <f>G306</f>
        <v>115.79999999999998</v>
      </c>
    </row>
    <row r="351" spans="1:6" ht="12" customHeight="1" x14ac:dyDescent="0.2">
      <c r="A351" s="51" t="str">
        <f>B313</f>
        <v>645 (450)</v>
      </c>
      <c r="B351" s="52" t="str">
        <f>B314</f>
        <v>Jevnaker - Bjoneroa</v>
      </c>
      <c r="C351" s="53"/>
      <c r="D351" s="55">
        <f>D327</f>
        <v>38625.949999999997</v>
      </c>
      <c r="E351" s="56"/>
      <c r="F351" s="61">
        <f>G327</f>
        <v>724.95999999999992</v>
      </c>
    </row>
    <row r="352" spans="1:6" ht="12" customHeight="1" x14ac:dyDescent="0.2">
      <c r="A352" s="48"/>
      <c r="F352" s="10"/>
    </row>
    <row r="353" spans="1:6" ht="12" customHeight="1" x14ac:dyDescent="0.2">
      <c r="A353" s="57" t="s">
        <v>194</v>
      </c>
      <c r="B353" s="58"/>
      <c r="C353" s="59"/>
      <c r="D353" s="60">
        <f>SUM(D337:D352)</f>
        <v>881094.64900829992</v>
      </c>
      <c r="E353" s="47"/>
      <c r="F353" s="62">
        <f>SUM(F337:F352)</f>
        <v>23282.200000829998</v>
      </c>
    </row>
    <row r="354" spans="1:6" ht="12" customHeight="1" x14ac:dyDescent="0.2">
      <c r="A354" s="48"/>
    </row>
    <row r="355" spans="1:6" ht="12" customHeight="1" x14ac:dyDescent="0.2">
      <c r="A355" s="12"/>
    </row>
    <row r="356" spans="1:6" ht="12" customHeight="1" x14ac:dyDescent="0.2">
      <c r="A356" s="12"/>
    </row>
    <row r="357" spans="1:6" ht="12" customHeight="1" x14ac:dyDescent="0.2">
      <c r="A357" s="12"/>
    </row>
    <row r="358" spans="1:6" ht="12" customHeight="1" x14ac:dyDescent="0.2">
      <c r="A358" s="12"/>
    </row>
    <row r="359" spans="1:6" ht="12" customHeight="1" x14ac:dyDescent="0.2">
      <c r="A359" s="12"/>
    </row>
    <row r="360" spans="1:6" ht="12" customHeight="1" x14ac:dyDescent="0.2">
      <c r="A360" s="12"/>
    </row>
    <row r="361" spans="1:6" ht="12" customHeight="1" x14ac:dyDescent="0.2">
      <c r="A361" s="12"/>
    </row>
    <row r="362" spans="1:6" ht="12" customHeight="1" x14ac:dyDescent="0.2">
      <c r="A362" s="12"/>
    </row>
    <row r="363" spans="1:6" ht="12" customHeight="1" x14ac:dyDescent="0.2">
      <c r="A363" s="12"/>
    </row>
    <row r="364" spans="1:6" ht="12" customHeight="1" x14ac:dyDescent="0.2">
      <c r="A364" s="12"/>
    </row>
    <row r="365" spans="1:6" ht="12" customHeight="1" x14ac:dyDescent="0.2">
      <c r="A365" s="12"/>
    </row>
    <row r="366" spans="1:6" ht="12" customHeight="1" x14ac:dyDescent="0.2">
      <c r="A366" s="12"/>
    </row>
    <row r="367" spans="1:6" ht="12" customHeight="1" x14ac:dyDescent="0.2">
      <c r="A367" s="12"/>
    </row>
    <row r="368" spans="1:6" ht="12" customHeight="1" x14ac:dyDescent="0.2">
      <c r="A368" s="12"/>
    </row>
    <row r="369" spans="1:1" ht="12" customHeight="1" x14ac:dyDescent="0.2">
      <c r="A369" s="12"/>
    </row>
    <row r="370" spans="1:1" ht="12" customHeight="1" x14ac:dyDescent="0.2">
      <c r="A370" s="12"/>
    </row>
    <row r="371" spans="1:1" ht="12" customHeight="1" x14ac:dyDescent="0.2">
      <c r="A371" s="12"/>
    </row>
    <row r="372" spans="1:1" ht="12" customHeight="1" x14ac:dyDescent="0.2">
      <c r="A372" s="12"/>
    </row>
    <row r="373" spans="1:1" ht="12" customHeight="1" x14ac:dyDescent="0.2">
      <c r="A373" s="12"/>
    </row>
    <row r="374" spans="1:1" ht="12" customHeight="1" x14ac:dyDescent="0.2">
      <c r="A374" s="12"/>
    </row>
    <row r="375" spans="1:1" ht="12" customHeight="1" x14ac:dyDescent="0.2">
      <c r="A375" s="12"/>
    </row>
    <row r="376" spans="1:1" ht="12" customHeight="1" x14ac:dyDescent="0.2">
      <c r="A376" s="12"/>
    </row>
    <row r="377" spans="1:1" ht="12" customHeight="1" x14ac:dyDescent="0.2">
      <c r="A377" s="12"/>
    </row>
    <row r="378" spans="1:1" ht="12" customHeight="1" x14ac:dyDescent="0.2">
      <c r="A378" s="12"/>
    </row>
    <row r="379" spans="1:1" ht="12" customHeight="1" x14ac:dyDescent="0.2">
      <c r="A379" s="12"/>
    </row>
    <row r="380" spans="1:1" ht="12" customHeight="1" x14ac:dyDescent="0.2">
      <c r="A380" s="12"/>
    </row>
    <row r="381" spans="1:1" ht="12" customHeight="1" x14ac:dyDescent="0.2">
      <c r="A381" s="12"/>
    </row>
    <row r="382" spans="1:1" ht="12" customHeight="1" x14ac:dyDescent="0.2">
      <c r="A382" s="12"/>
    </row>
    <row r="383" spans="1:1" ht="12" customHeight="1" x14ac:dyDescent="0.2">
      <c r="A383" s="12"/>
    </row>
    <row r="384" spans="1:1" ht="12" customHeight="1" x14ac:dyDescent="0.2">
      <c r="A384" s="12"/>
    </row>
    <row r="385" spans="1:1" ht="12" customHeight="1" x14ac:dyDescent="0.2">
      <c r="A385" s="12"/>
    </row>
    <row r="386" spans="1:1" ht="12" customHeight="1" x14ac:dyDescent="0.2">
      <c r="A386" s="12"/>
    </row>
    <row r="387" spans="1:1" ht="12" customHeight="1" x14ac:dyDescent="0.2">
      <c r="A387" s="12"/>
    </row>
    <row r="388" spans="1:1" ht="12" customHeight="1" x14ac:dyDescent="0.2">
      <c r="A388" s="12"/>
    </row>
    <row r="389" spans="1:1" ht="12" customHeight="1" x14ac:dyDescent="0.2">
      <c r="A389" s="12"/>
    </row>
    <row r="390" spans="1:1" ht="12" customHeight="1" x14ac:dyDescent="0.2">
      <c r="A390" s="12"/>
    </row>
    <row r="391" spans="1:1" ht="12" customHeight="1" x14ac:dyDescent="0.2">
      <c r="A391" s="12"/>
    </row>
    <row r="392" spans="1:1" ht="12" customHeight="1" x14ac:dyDescent="0.2">
      <c r="A392" s="12"/>
    </row>
    <row r="393" spans="1:1" ht="12" customHeight="1" x14ac:dyDescent="0.2">
      <c r="A393" s="12"/>
    </row>
    <row r="394" spans="1:1" ht="12" customHeight="1" x14ac:dyDescent="0.2">
      <c r="A394" s="12"/>
    </row>
    <row r="395" spans="1:1" ht="12" customHeight="1" x14ac:dyDescent="0.2">
      <c r="A395" s="12"/>
    </row>
    <row r="396" spans="1:1" ht="12" customHeight="1" x14ac:dyDescent="0.2">
      <c r="A396" s="12"/>
    </row>
    <row r="397" spans="1:1" ht="12" customHeight="1" x14ac:dyDescent="0.2">
      <c r="A397" s="12"/>
    </row>
    <row r="398" spans="1:1" ht="12" customHeight="1" x14ac:dyDescent="0.2">
      <c r="A398" s="12"/>
    </row>
    <row r="399" spans="1:1" ht="12" customHeight="1" x14ac:dyDescent="0.2">
      <c r="A399" s="12"/>
    </row>
    <row r="400" spans="1:1" ht="12" customHeight="1" x14ac:dyDescent="0.2">
      <c r="A400" s="12"/>
    </row>
    <row r="401" spans="1:1" ht="12" customHeight="1" x14ac:dyDescent="0.2">
      <c r="A401" s="12"/>
    </row>
    <row r="402" spans="1:1" ht="12" customHeight="1" x14ac:dyDescent="0.2">
      <c r="A402" s="12"/>
    </row>
    <row r="403" spans="1:1" ht="12" customHeight="1" x14ac:dyDescent="0.2">
      <c r="A403" s="12"/>
    </row>
    <row r="404" spans="1:1" ht="12" customHeight="1" x14ac:dyDescent="0.2">
      <c r="A404" s="12"/>
    </row>
    <row r="405" spans="1:1" ht="12" customHeight="1" x14ac:dyDescent="0.2">
      <c r="A405" s="12"/>
    </row>
    <row r="406" spans="1:1" ht="12" customHeight="1" x14ac:dyDescent="0.2">
      <c r="A406" s="12"/>
    </row>
    <row r="407" spans="1:1" ht="12" customHeight="1" x14ac:dyDescent="0.2">
      <c r="A407" s="12"/>
    </row>
    <row r="408" spans="1:1" ht="12" customHeight="1" x14ac:dyDescent="0.2">
      <c r="A408" s="12"/>
    </row>
    <row r="409" spans="1:1" ht="12" customHeight="1" x14ac:dyDescent="0.2">
      <c r="A409" s="12"/>
    </row>
    <row r="410" spans="1:1" ht="12" customHeight="1" x14ac:dyDescent="0.2">
      <c r="A410" s="12"/>
    </row>
    <row r="411" spans="1:1" ht="12" customHeight="1" x14ac:dyDescent="0.2">
      <c r="A411" s="12"/>
    </row>
    <row r="412" spans="1:1" ht="12" customHeight="1" x14ac:dyDescent="0.2">
      <c r="A412" s="12"/>
    </row>
    <row r="413" spans="1:1" ht="12" customHeight="1" x14ac:dyDescent="0.2">
      <c r="A413" s="12"/>
    </row>
    <row r="414" spans="1:1" ht="12" customHeight="1" x14ac:dyDescent="0.2">
      <c r="A414" s="12"/>
    </row>
    <row r="415" spans="1:1" ht="12" customHeight="1" x14ac:dyDescent="0.2">
      <c r="A415" s="12"/>
    </row>
    <row r="416" spans="1:1" ht="12" customHeight="1" x14ac:dyDescent="0.2">
      <c r="A416" s="12"/>
    </row>
    <row r="417" spans="1:1" ht="12" customHeight="1" x14ac:dyDescent="0.2">
      <c r="A417" s="12"/>
    </row>
    <row r="418" spans="1:1" ht="12" customHeight="1" x14ac:dyDescent="0.2">
      <c r="A418" s="12"/>
    </row>
    <row r="419" spans="1:1" ht="12" customHeight="1" x14ac:dyDescent="0.2">
      <c r="A419" s="12"/>
    </row>
    <row r="420" spans="1:1" ht="12" customHeight="1" x14ac:dyDescent="0.2">
      <c r="A420" s="12"/>
    </row>
    <row r="421" spans="1:1" ht="12" customHeight="1" x14ac:dyDescent="0.2">
      <c r="A421" s="12"/>
    </row>
    <row r="422" spans="1:1" ht="12" customHeight="1" x14ac:dyDescent="0.2">
      <c r="A422" s="12"/>
    </row>
    <row r="423" spans="1:1" ht="12" customHeight="1" x14ac:dyDescent="0.2">
      <c r="A423" s="12"/>
    </row>
    <row r="424" spans="1:1" ht="12" customHeight="1" x14ac:dyDescent="0.2">
      <c r="A424" s="12"/>
    </row>
    <row r="425" spans="1:1" ht="12" customHeight="1" x14ac:dyDescent="0.2">
      <c r="A425" s="12"/>
    </row>
    <row r="426" spans="1:1" ht="12" customHeight="1" x14ac:dyDescent="0.2">
      <c r="A426" s="12"/>
    </row>
    <row r="427" spans="1:1" ht="12" customHeight="1" x14ac:dyDescent="0.2">
      <c r="A427" s="12"/>
    </row>
    <row r="428" spans="1:1" ht="12" customHeight="1" x14ac:dyDescent="0.2">
      <c r="A428" s="12"/>
    </row>
    <row r="429" spans="1:1" ht="12" customHeight="1" x14ac:dyDescent="0.2">
      <c r="A429" s="12"/>
    </row>
    <row r="430" spans="1:1" ht="12" customHeight="1" x14ac:dyDescent="0.2">
      <c r="A430" s="12"/>
    </row>
    <row r="431" spans="1:1" ht="12" customHeight="1" x14ac:dyDescent="0.2">
      <c r="A431" s="12"/>
    </row>
    <row r="432" spans="1:1" ht="12" customHeight="1" x14ac:dyDescent="0.2">
      <c r="A432" s="12"/>
    </row>
    <row r="433" spans="1:1" ht="12" customHeight="1" x14ac:dyDescent="0.2">
      <c r="A433" s="12"/>
    </row>
    <row r="434" spans="1:1" ht="12" customHeight="1" x14ac:dyDescent="0.2">
      <c r="A434" s="12"/>
    </row>
    <row r="435" spans="1:1" ht="12" customHeight="1" x14ac:dyDescent="0.2">
      <c r="A435" s="12"/>
    </row>
    <row r="436" spans="1:1" ht="12" customHeight="1" x14ac:dyDescent="0.2">
      <c r="A436" s="12"/>
    </row>
    <row r="437" spans="1:1" ht="12" customHeight="1" x14ac:dyDescent="0.2">
      <c r="A437" s="12"/>
    </row>
    <row r="438" spans="1:1" ht="12" customHeight="1" x14ac:dyDescent="0.2">
      <c r="A438" s="12"/>
    </row>
    <row r="439" spans="1:1" ht="12" customHeight="1" x14ac:dyDescent="0.2">
      <c r="A439" s="12"/>
    </row>
    <row r="440" spans="1:1" ht="12" customHeight="1" x14ac:dyDescent="0.2">
      <c r="A440" s="12"/>
    </row>
    <row r="441" spans="1:1" ht="12" customHeight="1" x14ac:dyDescent="0.2">
      <c r="A441" s="12"/>
    </row>
    <row r="442" spans="1:1" ht="12" customHeight="1" x14ac:dyDescent="0.2">
      <c r="A442" s="12"/>
    </row>
    <row r="443" spans="1:1" ht="12" customHeight="1" x14ac:dyDescent="0.2">
      <c r="A443" s="12"/>
    </row>
    <row r="444" spans="1:1" ht="12" customHeight="1" x14ac:dyDescent="0.2">
      <c r="A444" s="12"/>
    </row>
    <row r="445" spans="1:1" ht="12" customHeight="1" x14ac:dyDescent="0.2">
      <c r="A445" s="12"/>
    </row>
    <row r="446" spans="1:1" ht="12" customHeight="1" x14ac:dyDescent="0.2">
      <c r="A446" s="12"/>
    </row>
    <row r="447" spans="1:1" ht="12" customHeight="1" x14ac:dyDescent="0.2">
      <c r="A447" s="12"/>
    </row>
    <row r="448" spans="1:1" ht="12" customHeight="1" x14ac:dyDescent="0.2">
      <c r="A448" s="12"/>
    </row>
    <row r="449" spans="1:1" ht="12" customHeight="1" x14ac:dyDescent="0.2">
      <c r="A449" s="12"/>
    </row>
    <row r="450" spans="1:1" ht="12" customHeight="1" x14ac:dyDescent="0.2">
      <c r="A450" s="12"/>
    </row>
    <row r="451" spans="1:1" ht="12" customHeight="1" x14ac:dyDescent="0.2">
      <c r="A451" s="12"/>
    </row>
    <row r="452" spans="1:1" ht="12" customHeight="1" x14ac:dyDescent="0.2">
      <c r="A452" s="12"/>
    </row>
    <row r="453" spans="1:1" ht="12" customHeight="1" x14ac:dyDescent="0.2">
      <c r="A453" s="12"/>
    </row>
    <row r="454" spans="1:1" ht="12" customHeight="1" x14ac:dyDescent="0.2">
      <c r="A454" s="12"/>
    </row>
    <row r="455" spans="1:1" ht="12" customHeight="1" x14ac:dyDescent="0.2">
      <c r="A455" s="12"/>
    </row>
    <row r="456" spans="1:1" ht="12" customHeight="1" x14ac:dyDescent="0.2">
      <c r="A456" s="12"/>
    </row>
    <row r="457" spans="1:1" ht="12" customHeight="1" x14ac:dyDescent="0.2">
      <c r="A457" s="12"/>
    </row>
    <row r="458" spans="1:1" ht="12" customHeight="1" x14ac:dyDescent="0.2">
      <c r="A458" s="12"/>
    </row>
    <row r="459" spans="1:1" ht="12" customHeight="1" x14ac:dyDescent="0.2">
      <c r="A459" s="12"/>
    </row>
    <row r="460" spans="1:1" ht="12" customHeight="1" x14ac:dyDescent="0.2">
      <c r="A460" s="12"/>
    </row>
    <row r="461" spans="1:1" ht="12" customHeight="1" x14ac:dyDescent="0.2">
      <c r="A461" s="12"/>
    </row>
    <row r="462" spans="1:1" ht="12" customHeight="1" x14ac:dyDescent="0.2">
      <c r="A462" s="12"/>
    </row>
    <row r="463" spans="1:1" ht="12" customHeight="1" x14ac:dyDescent="0.2">
      <c r="A463" s="12"/>
    </row>
    <row r="464" spans="1:1" ht="12" customHeight="1" x14ac:dyDescent="0.2">
      <c r="A464" s="12"/>
    </row>
    <row r="465" spans="1:1" ht="12" customHeight="1" x14ac:dyDescent="0.2">
      <c r="A465" s="12"/>
    </row>
    <row r="466" spans="1:1" ht="12" customHeight="1" x14ac:dyDescent="0.2">
      <c r="A466" s="12"/>
    </row>
    <row r="467" spans="1:1" ht="12" customHeight="1" x14ac:dyDescent="0.2">
      <c r="A467" s="12"/>
    </row>
    <row r="468" spans="1:1" ht="12" customHeight="1" x14ac:dyDescent="0.2">
      <c r="A468" s="12"/>
    </row>
    <row r="469" spans="1:1" ht="12" customHeight="1" x14ac:dyDescent="0.2">
      <c r="A469" s="12"/>
    </row>
    <row r="470" spans="1:1" ht="12" customHeight="1" x14ac:dyDescent="0.2">
      <c r="A470" s="12"/>
    </row>
  </sheetData>
  <mergeCells count="119">
    <mergeCell ref="M1:N1"/>
    <mergeCell ref="A3:C3"/>
    <mergeCell ref="A4:B4"/>
    <mergeCell ref="A5:B5"/>
    <mergeCell ref="A7:B7"/>
    <mergeCell ref="A8:B8"/>
    <mergeCell ref="A15:B15"/>
    <mergeCell ref="C20:D20"/>
    <mergeCell ref="F20:G20"/>
    <mergeCell ref="B34:G34"/>
    <mergeCell ref="B35:G35"/>
    <mergeCell ref="B36:G36"/>
    <mergeCell ref="A9:B9"/>
    <mergeCell ref="A10:B10"/>
    <mergeCell ref="A11:B11"/>
    <mergeCell ref="A12:B12"/>
    <mergeCell ref="A13:B13"/>
    <mergeCell ref="A14:B14"/>
    <mergeCell ref="B58:G58"/>
    <mergeCell ref="B59:G59"/>
    <mergeCell ref="C62:D62"/>
    <mergeCell ref="F62:G62"/>
    <mergeCell ref="B76:G76"/>
    <mergeCell ref="B77:G77"/>
    <mergeCell ref="B37:G37"/>
    <mergeCell ref="B38:G38"/>
    <mergeCell ref="C41:D41"/>
    <mergeCell ref="F41:G41"/>
    <mergeCell ref="B55:G55"/>
    <mergeCell ref="B57:G57"/>
    <mergeCell ref="B98:G98"/>
    <mergeCell ref="B99:G99"/>
    <mergeCell ref="B100:G100"/>
    <mergeCell ref="B101:G101"/>
    <mergeCell ref="C104:D104"/>
    <mergeCell ref="F104:G104"/>
    <mergeCell ref="B78:G78"/>
    <mergeCell ref="B79:G79"/>
    <mergeCell ref="B80:G80"/>
    <mergeCell ref="C83:D83"/>
    <mergeCell ref="F83:G83"/>
    <mergeCell ref="B97:G97"/>
    <mergeCell ref="B139:G139"/>
    <mergeCell ref="B140:G140"/>
    <mergeCell ref="B141:G141"/>
    <mergeCell ref="B142:G142"/>
    <mergeCell ref="B143:G143"/>
    <mergeCell ref="C146:D146"/>
    <mergeCell ref="F146:G146"/>
    <mergeCell ref="B118:G118"/>
    <mergeCell ref="B119:G119"/>
    <mergeCell ref="B120:G120"/>
    <mergeCell ref="B121:G121"/>
    <mergeCell ref="B122:G122"/>
    <mergeCell ref="C125:D125"/>
    <mergeCell ref="F125:G125"/>
    <mergeCell ref="B181:G181"/>
    <mergeCell ref="B182:G182"/>
    <mergeCell ref="B183:G183"/>
    <mergeCell ref="B184:G184"/>
    <mergeCell ref="B185:G185"/>
    <mergeCell ref="C188:D188"/>
    <mergeCell ref="F188:G188"/>
    <mergeCell ref="B160:G160"/>
    <mergeCell ref="B161:G161"/>
    <mergeCell ref="B162:G162"/>
    <mergeCell ref="B163:G163"/>
    <mergeCell ref="B164:G164"/>
    <mergeCell ref="C167:D167"/>
    <mergeCell ref="F167:G167"/>
    <mergeCell ref="B223:G223"/>
    <mergeCell ref="B224:G224"/>
    <mergeCell ref="B225:G225"/>
    <mergeCell ref="B226:G226"/>
    <mergeCell ref="B227:G227"/>
    <mergeCell ref="C230:D230"/>
    <mergeCell ref="F230:G230"/>
    <mergeCell ref="B202:G202"/>
    <mergeCell ref="B203:G203"/>
    <mergeCell ref="B204:G204"/>
    <mergeCell ref="B205:G205"/>
    <mergeCell ref="B206:G206"/>
    <mergeCell ref="C209:D209"/>
    <mergeCell ref="F209:G209"/>
    <mergeCell ref="B265:G265"/>
    <mergeCell ref="B266:G266"/>
    <mergeCell ref="B267:G267"/>
    <mergeCell ref="B268:G268"/>
    <mergeCell ref="B269:G269"/>
    <mergeCell ref="B244:G244"/>
    <mergeCell ref="B245:G245"/>
    <mergeCell ref="B246:G246"/>
    <mergeCell ref="B247:G247"/>
    <mergeCell ref="B248:G248"/>
    <mergeCell ref="C251:D251"/>
    <mergeCell ref="F251:G251"/>
    <mergeCell ref="B286:G286"/>
    <mergeCell ref="B287:G287"/>
    <mergeCell ref="B288:G288"/>
    <mergeCell ref="B289:G289"/>
    <mergeCell ref="B290:G290"/>
    <mergeCell ref="C293:D293"/>
    <mergeCell ref="F293:G293"/>
    <mergeCell ref="C272:D272"/>
    <mergeCell ref="F272:G272"/>
    <mergeCell ref="M334:N334"/>
    <mergeCell ref="B328:G328"/>
    <mergeCell ref="B329:G329"/>
    <mergeCell ref="B330:G330"/>
    <mergeCell ref="B331:G331"/>
    <mergeCell ref="B332:G332"/>
    <mergeCell ref="D334:F334"/>
    <mergeCell ref="B307:G307"/>
    <mergeCell ref="B308:G308"/>
    <mergeCell ref="B309:G309"/>
    <mergeCell ref="B310:G310"/>
    <mergeCell ref="B311:G311"/>
    <mergeCell ref="C314:D314"/>
    <mergeCell ref="F314:G314"/>
  </mergeCells>
  <pageMargins left="0.98425196850393704" right="0.39370078740157483" top="0.39370078740157483" bottom="0.39370078740157483" header="0.51181102362204722" footer="0.51181102362204722"/>
  <pageSetup paperSize="9" scale="68" orientation="portrait" horizontalDpi="300" verticalDpi="300"/>
  <headerFooter alignWithMargins="0"/>
  <rowBreaks count="4" manualBreakCount="4">
    <brk id="81" max="16383" man="1"/>
    <brk id="144" max="16383" man="1"/>
    <brk id="228" max="16383" man="1"/>
    <brk id="333" max="16383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57B56C45CDEE4A9D112952EC9ED93B" ma:contentTypeVersion="3" ma:contentTypeDescription="Opprett et nytt dokument." ma:contentTypeScope="" ma:versionID="6dcfa1c55f4315c7924aea4411d7417a">
  <xsd:schema xmlns:xsd="http://www.w3.org/2001/XMLSchema" xmlns:xs="http://www.w3.org/2001/XMLSchema" xmlns:p="http://schemas.microsoft.com/office/2006/metadata/properties" xmlns:ns2="44bb4d58-51d8-4cf4-860c-743dea0da8f9" targetNamespace="http://schemas.microsoft.com/office/2006/metadata/properties" ma:root="true" ma:fieldsID="1e6225141f2fefc4fdf26fd2a912803f" ns2:_="">
    <xsd:import namespace="44bb4d58-51d8-4cf4-860c-743dea0da8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4d58-51d8-4cf4-860c-743dea0da8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A489C7-D686-49B8-BFC9-E1270F456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AF7973-F196-4D7C-BF1D-A01DE798B9CB}">
  <ds:schemaRefs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4bb4d58-51d8-4cf4-860c-743dea0da8f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9D55752-F781-4AA9-92B6-FA3FBBD3EA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bb4d58-51d8-4cf4-860c-743dea0da8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131ed00-c7f6-4603-86fb-fbbb3b259bce}" enabled="0" method="" siteId="{0131ed00-c7f6-4603-86fb-fbbb3b259bc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5</vt:i4>
      </vt:variant>
    </vt:vector>
  </HeadingPairs>
  <TitlesOfParts>
    <vt:vector size="11" baseType="lpstr">
      <vt:lpstr>Kalender</vt:lpstr>
      <vt:lpstr>Ro 1 Aurskog-Høland</vt:lpstr>
      <vt:lpstr>Ro 2 Gjerdrum_Nannestad</vt:lpstr>
      <vt:lpstr>Ro 2 Gjerdrum_Nannestad m_opsj</vt:lpstr>
      <vt:lpstr>Ro 3 Hadeland</vt:lpstr>
      <vt:lpstr>Ro 3 Hadeland med opsjon</vt:lpstr>
      <vt:lpstr>'Ro 1 Aurskog-Høland'!Utskriftsområde</vt:lpstr>
      <vt:lpstr>'Ro 2 Gjerdrum_Nannestad'!Utskriftsområde</vt:lpstr>
      <vt:lpstr>'Ro 2 Gjerdrum_Nannestad m_opsj'!Utskriftsområde</vt:lpstr>
      <vt:lpstr>'Ro 3 Hadeland'!Utskriftsområde</vt:lpstr>
      <vt:lpstr>'Ro 3 Hadeland med opsjon'!Utskriftsområde</vt:lpstr>
    </vt:vector>
  </TitlesOfParts>
  <Manager/>
  <Company>SL-Lokaltrafikk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Morten Stubberød</dc:creator>
  <cp:keywords/>
  <dc:description/>
  <cp:lastModifiedBy>Darko Tomasevic</cp:lastModifiedBy>
  <cp:revision/>
  <dcterms:created xsi:type="dcterms:W3CDTF">2008-01-08T12:09:36Z</dcterms:created>
  <dcterms:modified xsi:type="dcterms:W3CDTF">2026-01-26T12:28:26Z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0x0101004357B56C45CDEE4A9D112952EC9ED93B</vt:lpwstr>
  </property>
  <property fmtid="{D5CDD505-2E9C-101B-9397-08002B2CF9AE}" pid="3" name="MediaServiceImageTags">
    <vt:lpwstr/>
  </property>
</Properties>
</file>