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Operations" sheetId="1" state="visible" r:id="rId3"/>
    <sheet name="Financial Position" sheetId="2" state="visible" r:id="rId4"/>
    <sheet name="Variance Notes" sheetId="3" state="visible" r:id="rId5"/>
    <sheet name="Basis and Assumptions" sheetId="4" state="visible" r:id="rId6"/>
    <sheet name="Appx - Budget Detail" sheetId="5" state="visible" r:id="rId7"/>
    <sheet name="Appx - Balance Sheet"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<sst xmlns="http://schemas.openxmlformats.org/spreadsheetml/2006/main" count="359" uniqueCount="331">
  <si>
    <t xml:space="preserve">Sample Industry Association</t>
  </si>
  <si>
    <t xml:space="preserve">Statement of Operations, summary level</t>
  </si>
  <si>
    <t xml:space="preserve">Eleven months ended April 30, 2026  |  Fiscal year ending May 31, 2026  |  Detail by GL account at tab 9</t>
  </si>
  <si>
    <t xml:space="preserve">YTD Actual
11 months</t>
  </si>
  <si>
    <t xml:space="preserve">YTD Budget
phased</t>
  </si>
  <si>
    <t xml:space="preserve">Variance
$</t>
  </si>
  <si>
    <t xml:space="preserve">Variance
%</t>
  </si>
  <si>
    <t xml:space="preserve">Full Year
Budget</t>
  </si>
  <si>
    <t xml:space="preserve">Full Year
Forecast</t>
  </si>
  <si>
    <t xml:space="preserve">Forecast vs
FY Budget $</t>
  </si>
  <si>
    <t xml:space="preserve">Note</t>
  </si>
  <si>
    <t xml:space="preserve">REVENUE</t>
  </si>
  <si>
    <t xml:space="preserve">Conference</t>
  </si>
  <si>
    <t xml:space="preserve">1</t>
  </si>
  <si>
    <t xml:space="preserve">Events and training</t>
  </si>
  <si>
    <t xml:space="preserve">2</t>
  </si>
  <si>
    <t xml:space="preserve">Membership</t>
  </si>
  <si>
    <t xml:space="preserve">3</t>
  </si>
  <si>
    <t xml:space="preserve">Other revenue and investment income</t>
  </si>
  <si>
    <t xml:space="preserve">Total revenue</t>
  </si>
  <si>
    <t xml:space="preserve">DIRECT PROGRAM COSTS</t>
  </si>
  <si>
    <t xml:space="preserve">4</t>
  </si>
  <si>
    <t xml:space="preserve">Awards program</t>
  </si>
  <si>
    <t xml:space="preserve">Research and policy</t>
  </si>
  <si>
    <t xml:space="preserve">5</t>
  </si>
  <si>
    <t xml:space="preserve">Total direct program costs</t>
  </si>
  <si>
    <t xml:space="preserve">Contribution from programs</t>
  </si>
  <si>
    <t xml:space="preserve">SUPPORT AND SHARED COSTS</t>
  </si>
  <si>
    <t xml:space="preserve">Salaries and benefits</t>
  </si>
  <si>
    <t xml:space="preserve">6</t>
  </si>
  <si>
    <t xml:space="preserve">Professional fees</t>
  </si>
  <si>
    <t xml:space="preserve">7</t>
  </si>
  <si>
    <t xml:space="preserve">Information technology</t>
  </si>
  <si>
    <t xml:space="preserve">Office and general</t>
  </si>
  <si>
    <t xml:space="preserve">Travel and hospitality</t>
  </si>
  <si>
    <t xml:space="preserve">Communications</t>
  </si>
  <si>
    <t xml:space="preserve">Marketing and promotions</t>
  </si>
  <si>
    <t xml:space="preserve">Professional development delivery</t>
  </si>
  <si>
    <t xml:space="preserve">Total support and shared costs</t>
  </si>
  <si>
    <t xml:space="preserve">Total expenses</t>
  </si>
  <si>
    <t xml:space="preserve">Foreign exchange loss</t>
  </si>
  <si>
    <t xml:space="preserve">NET SURPLUS (DEFICIT)</t>
  </si>
  <si>
    <t xml:space="preserve">Statement of Financial Position</t>
  </si>
  <si>
    <t xml:space="preserve">At April 30, 2026, compared with the same date last year and with the last fiscal year end</t>
  </si>
  <si>
    <t xml:space="preserve">The prior-year column is April 30, 2025, the same point in the prior fiscal year. The original report compared April 30, 2026 against the May 31, 2025 year end, which is not like for like: membership dues and conference sponsorships for the following year are billed in May, so the year-end column always carries deferred revenue that a mid-year column does not.</t>
  </si>
  <si>
    <t xml:space="preserve">Apr 30, 2026</t>
  </si>
  <si>
    <t xml:space="preserve">Apr 30, 2025</t>
  </si>
  <si>
    <t xml:space="preserve">Change</t>
  </si>
  <si>
    <t xml:space="preserve">May 31, 2025
fiscal year end</t>
  </si>
  <si>
    <t xml:space="preserve">Comment</t>
  </si>
  <si>
    <t xml:space="preserve">ASSETS</t>
  </si>
  <si>
    <t xml:space="preserve">Cash and cash equivalents</t>
  </si>
  <si>
    <t xml:space="preserve">Includes six clearing accounts, four of which are nil. The membership platform clearing account is overdrawn by $368 and is being reconciled.</t>
  </si>
  <si>
    <t xml:space="preserve">Accounts receivable</t>
  </si>
  <si>
    <t xml:space="preserve">Conference sponsorship and marketplace invoices. $34,000 is over 90 days. Aging at tab 6.</t>
  </si>
  <si>
    <t xml:space="preserve">Accrued receivables</t>
  </si>
  <si>
    <t xml:space="preserve">Prepaid expenses and deposits</t>
  </si>
  <si>
    <t xml:space="preserve">Prepaid conference expenses</t>
  </si>
  <si>
    <t xml:space="preserve">Deposits for the June 2026 conference, which falls in FY2027.</t>
  </si>
  <si>
    <t xml:space="preserve">Investments, at amortised cost</t>
  </si>
  <si>
    <t xml:space="preserve">GIC ladder. Movement in the year is accrued interest of $16,248 only. </t>
  </si>
  <si>
    <t xml:space="preserve">Total assets</t>
  </si>
  <si>
    <t xml:space="preserve">LIABILITIES</t>
  </si>
  <si>
    <t xml:space="preserve">Accounts payable</t>
  </si>
  <si>
    <t xml:space="preserve">Credit cards</t>
  </si>
  <si>
    <t xml:space="preserve">GST/HST payable (recoverable)</t>
  </si>
  <si>
    <t xml:space="preserve">A net recoverable position. Includes a $13,135 suspense balance carried across the year end. </t>
  </si>
  <si>
    <t xml:space="preserve">Accrued liabilities</t>
  </si>
  <si>
    <t xml:space="preserve">Nil at April 30. The $24,000 audit fee has not been accrued and is included in the May forecast.</t>
  </si>
  <si>
    <t xml:space="preserve">RRSP payable, employer contribution</t>
  </si>
  <si>
    <t xml:space="preserve">Deferred revenue, events</t>
  </si>
  <si>
    <t xml:space="preserve">Deferred membership dues</t>
  </si>
  <si>
    <t xml:space="preserve">Near nil at April in both years. Dues for the following year are billed in May.</t>
  </si>
  <si>
    <t xml:space="preserve">Deferred conference sponsorships</t>
  </si>
  <si>
    <t xml:space="preserve">Total liabilities</t>
  </si>
  <si>
    <t xml:space="preserve">NET ASSETS</t>
  </si>
  <si>
    <t xml:space="preserve">Net assets, beginning of year</t>
  </si>
  <si>
    <t xml:space="preserve">Surplus for the period</t>
  </si>
  <si>
    <t xml:space="preserve">Total net assets</t>
  </si>
  <si>
    <t xml:space="preserve">Total liabilities and net assets</t>
  </si>
  <si>
    <t xml:space="preserve">Check (must be nil)</t>
  </si>
  <si>
    <t xml:space="preserve">KEY POSITION MEASURES</t>
  </si>
  <si>
    <t xml:space="preserve">Working capital</t>
  </si>
  <si>
    <t xml:space="preserve">All assets and liabilities are current; the association holds no capital assets or debt.</t>
  </si>
  <si>
    <t xml:space="preserve">Current ratio</t>
  </si>
  <si>
    <t xml:space="preserve">Unusually high because the association is unlevered and holds large reserves.</t>
  </si>
  <si>
    <t xml:space="preserve">Cash and investments</t>
  </si>
  <si>
    <t xml:space="preserve">Notes to the variances</t>
  </si>
  <si>
    <t xml:space="preserve">Referenced from tabs 2 and 4</t>
  </si>
  <si>
    <t xml:space="preserve">Each note explains a variance in dollars, states whether it is timing or permanent, and says what management is doing about it. Notes are ordered by the reference number on tab 2.</t>
  </si>
  <si>
    <t xml:space="preserve">Line</t>
  </si>
  <si>
    <t xml:space="preserve">Forecast vs
budget</t>
  </si>
  <si>
    <t xml:space="preserve">Explanation</t>
  </si>
  <si>
    <t xml:space="preserve">Conference revenue</t>
  </si>
  <si>
    <t xml:space="preserve">Permanent and favourable. Registration revenue beat budget by $144,022 on 1,180 delegates against a plan of 1,050, and sponsorship beat by $18,000 on 34 sponsors. Offset by the marketplace, which finished at $24,000 against a $36,000 budget on 12 exhibitors rather than 18, and by direct revenue at $2,730 against $10,000. The delegate number is the highest recorded and the fee was not increased, so this is volume, not price. FY2027 budget should be built off 1,100 delegates rather than 1,180 until the trend repeats.</t>
  </si>
  <si>
    <t xml:space="preserve">Permanent and unfavourable on revenue, largely offset on cost. Five of seven planned events were cancelled following the October program review, when registrations for the first two ran at roughly a quarter of plan. Revenue finished at $22,840 against $112,000 and event sponsorship at $9,000 against $68,000. Direct costs came in at $25,422 against $98,000, so the net effect on the surplus is a $16,583 improvement, but the program has now delivered a loss of $2,583 and served 148 attendees against a plan of 560. This is the item the board most needs to decide on: fund a relaunch, or wind the program down and stop budgeting for it.</t>
  </si>
  <si>
    <t xml:space="preserve">Membership revenue</t>
  </si>
  <si>
    <t xml:space="preserve">Permanent and unfavourable. Membership is 99.8% recognised at April 30, so this is not a timing difference. General membership finished $51,417 under budget and the Premium Network $15,000 under on three non-renewals. Paid members fell from 1,418 to 1,342 and average general dues fell from $450 to $431 as members moved into smaller-organisation categories. Both the count and the mix moved against the association. A member value review goes to the September meeting.</t>
  </si>
  <si>
    <t xml:space="preserve">Conference direct costs</t>
  </si>
  <si>
    <t xml:space="preserve">Permanent and favourable. Audio visual finished at $192,186 against a $260,000 budget after the venue package was renegotiated, hotel at $434,002 against $500,000 because the room block attrition clause was not triggered, and furniture rental at $19,605 against $35,000. Partly offset by speaker expenses at $26,737 against $10,000 and program design at $5,390 against $2,000. Contribution margin on the conference improved to 46.7% from 41.8% last year.</t>
  </si>
  <si>
    <t xml:space="preserve">Timing. The $10,000 consultant engagement was not started and the design and production budget was only 23% used. The work has been deferred to FY2027 rather than abandoned, so this is a favourable variance that reverses next year. It should be carried into the FY2027 budget, not treated as a saving.</t>
  </si>
  <si>
    <t xml:space="preserve">Permanent for FY2026, reversing in FY2027. Two positions, a member services coordinator and a policy analyst, have been vacant since September 2025 and are budgeted to be filled in FY2027. The forecast assumes no hiring before May 31. Staffing is 9.0 full time equivalent against a budget of 11.0. Roughly a quarter of the total favourable variance to budget comes from this line, and it is capacity the association planned to have and did not.</t>
  </si>
  <si>
    <t xml:space="preserve">Mixed. Consulting finished at $117,452 against $150,000, a genuine underspend. Accounting is $3,000 under. The audit fee of $24,000 is unspent at April 30 only because the audit has not been engaged; the full amount is included in the May forecast and will be accrued. The year-to-date surplus of $248,997 is overstated by that $24,000.</t>
  </si>
  <si>
    <t xml:space="preserve">8</t>
  </si>
  <si>
    <t xml:space="preserve">Investment measurement</t>
  </si>
  <si>
    <t xml:space="preserve">n/a</t>
  </si>
  <si>
    <t xml:space="preserve">Not a variance, raised for the committee. The portfolio moved from $1,363,938 to $1,380,186, an increase of exactly the $16,248 of interest revenue recognised, and unrealised gain or loss is nil for the year. That is consistent with a GIC ladder carried at amortised cost, which is acceptable. The committee should confirm that the portfolio holds no quoted equity instruments, which would require fair value measurement under Section 3856, and should confirm the maturity ladder against expected cash needs.</t>
  </si>
  <si>
    <t xml:space="preserve">9</t>
  </si>
  <si>
    <t xml:space="preserve">GST/HST suspense</t>
  </si>
  <si>
    <t xml:space="preserve">Not a variance, raised for the committee. Account 2040 carries a credit balance of $13,135 that has crossed a fiscal year end; it was $36,537 at May 31, 2025. Combined with a $3,783 debit in the payable account, the association is in a net recoverable position of $16,919 sitting inside liabilities. Management is reconciling the account against filed returns and expects to clear it before the audit. The prior year balance suggests the reconciliation has been outstanding for more than one period.</t>
  </si>
  <si>
    <t xml:space="preserve">Basis of preparation, assumptions and sources</t>
  </si>
  <si>
    <t xml:space="preserve">Eleven months ended April 30, 2026</t>
  </si>
  <si>
    <t xml:space="preserve">BASIS OF PREPARATION</t>
  </si>
  <si>
    <t xml:space="preserve">Reporting entity</t>
  </si>
  <si>
    <t xml:space="preserve">Sample Industry Association, an incorporated not-for-profit association.</t>
  </si>
  <si>
    <t xml:space="preserve">Fiscal year</t>
  </si>
  <si>
    <t xml:space="preserve">June 1, 2025 to May 31, 2026. This report covers the eleven months to April 30, 2026.</t>
  </si>
  <si>
    <t xml:space="preserve">Basis of accounting</t>
  </si>
  <si>
    <t xml:space="preserve">Accrual basis, consistent with the prior year. These are unaudited internal management statements and are not general purpose financial statements prepared under Part III of the CPA Canada Handbook.</t>
  </si>
  <si>
    <t xml:space="preserve">Source of actual figures</t>
  </si>
  <si>
    <t xml:space="preserve">Extracted from the general ledger on May 15, 2026. Year-to-date actual and prior year figures agree to the detailed reports at tabs 9 and 10 without adjustment.</t>
  </si>
  <si>
    <t xml:space="preserve">Prepared by</t>
  </si>
  <si>
    <t xml:space="preserve">Controller, outsourced accounting team</t>
  </si>
  <si>
    <t xml:space="preserve">Reviewed by</t>
  </si>
  <si>
    <t xml:space="preserve">Executive Director</t>
  </si>
  <si>
    <t xml:space="preserve">Presented to</t>
  </si>
  <si>
    <t xml:space="preserve">Finance and Audit Committee, June 11, 2026, and to the Board on June 25, 2026</t>
  </si>
  <si>
    <t xml:space="preserve">FORECAST ASSUMPTIONS FOR MAY 2026</t>
  </si>
  <si>
    <t xml:space="preserve">Item</t>
  </si>
  <si>
    <t xml:space="preserve">Amount</t>
  </si>
  <si>
    <t xml:space="preserve">Basis</t>
  </si>
  <si>
    <t xml:space="preserve">Release of the remaining deferred dues balance. Membership is otherwise fully recognised at April 30.</t>
  </si>
  <si>
    <t xml:space="preserve">Investment income</t>
  </si>
  <si>
    <t xml:space="preserve">One further month of accrued interest at the current portfolio rate.</t>
  </si>
  <si>
    <t xml:space="preserve">Conference and events revenue</t>
  </si>
  <si>
    <t xml:space="preserve">No further events are scheduled. The June 2026 conference falls in FY2027.</t>
  </si>
  <si>
    <t xml:space="preserve">One month at the eleven-month average run rate, assuming the two vacancies are not filled before May 31.</t>
  </si>
  <si>
    <t xml:space="preserve">Audit fee accrual</t>
  </si>
  <si>
    <t xml:space="preserve">Full budgeted fee accrued in May. No engagement letter is signed at the date of this report.</t>
  </si>
  <si>
    <t xml:space="preserve">Other operating costs</t>
  </si>
  <si>
    <t xml:space="preserve">One month at run rate across IT, office and general, communications and travel.</t>
  </si>
  <si>
    <t xml:space="preserve">Implied May 2026 result</t>
  </si>
  <si>
    <t xml:space="preserve">A loss by design: dues are fully recognised by April and the conference sits in June. May was a loss of $75,493 in FY2025 on the same pattern.</t>
  </si>
  <si>
    <t xml:space="preserve">ANONYMISATION NOTICE</t>
  </si>
  <si>
    <t xml:space="preserve">Basis of anonymisation</t>
  </si>
  <si>
    <t xml:space="preserve">Illustrative sample. The name of the reporting entity, the names of individuals, financial institution and software platform names, bank and credit card identifiers, and all general ledger account numbers have been replaced with generic equivalents. Figures, dates, account descriptions and commentary are otherwise unchanged.</t>
  </si>
  <si>
    <t xml:space="preserve">Appendix: Budget versus actual by general ledger account, June 2025 to April 2026</t>
  </si>
  <si>
    <t xml:space="preserve">Budget vs. Actuals</t>
  </si>
  <si>
    <t xml:space="preserve">June 2025 - April 2026</t>
  </si>
  <si>
    <t xml:space="preserve">Total</t>
  </si>
  <si>
    <t xml:space="preserve">Actual</t>
  </si>
  <si>
    <t xml:space="preserve">Budget</t>
  </si>
  <si>
    <t xml:space="preserve">% of Budget</t>
  </si>
  <si>
    <t xml:space="preserve">Notes</t>
  </si>
  <si>
    <t xml:space="preserve">Income</t>
  </si>
  <si>
    <t xml:space="preserve">   Conference Revenue</t>
  </si>
  <si>
    <t xml:space="preserve">      4000 Conference Registration Revenue</t>
  </si>
  <si>
    <t xml:space="preserve">      4010 Conference Sponsor revenue</t>
  </si>
  <si>
    <t xml:space="preserve">      4020 Conference Direct Revenue</t>
  </si>
  <si>
    <t xml:space="preserve">      4030 Conference Marketplace</t>
  </si>
  <si>
    <t xml:space="preserve">   Total Conference Revenue</t>
  </si>
  <si>
    <t xml:space="preserve">   Events &amp; Training</t>
  </si>
  <si>
    <t xml:space="preserve">      4040 Event Revenue</t>
  </si>
  <si>
    <t xml:space="preserve">      4050 Event sponsorship</t>
  </si>
  <si>
    <t xml:space="preserve">   Total Events &amp; Training</t>
  </si>
  <si>
    <t xml:space="preserve">   Membership</t>
  </si>
  <si>
    <t xml:space="preserve">      4060 General Membership</t>
  </si>
  <si>
    <t xml:space="preserve">      4070 Premium Network Membership</t>
  </si>
  <si>
    <t xml:space="preserve">   Total Membership</t>
  </si>
  <si>
    <t xml:space="preserve">   Other Revenue</t>
  </si>
  <si>
    <t xml:space="preserve">      4080 Other Sponsorships</t>
  </si>
  <si>
    <t xml:space="preserve">      4090 Miscellaneous Revenue</t>
  </si>
  <si>
    <t xml:space="preserve">      4100 Investment Interest Revenue</t>
  </si>
  <si>
    <t xml:space="preserve">   Total Other Revenue</t>
  </si>
  <si>
    <t xml:space="preserve">Total Income</t>
  </si>
  <si>
    <t xml:space="preserve">COST OF GOODS SOLD</t>
  </si>
  <si>
    <t xml:space="preserve">5660 Professional Development - Training</t>
  </si>
  <si>
    <t xml:space="preserve">Gross Profit</t>
  </si>
  <si>
    <t xml:space="preserve">Expenses</t>
  </si>
  <si>
    <t xml:space="preserve">   5270 Salaries and benefits</t>
  </si>
  <si>
    <t xml:space="preserve">      5280 Employer RRSP contribution</t>
  </si>
  <si>
    <t xml:space="preserve">      5290 EI Expense</t>
  </si>
  <si>
    <t xml:space="preserve">      5300 CPP expense</t>
  </si>
  <si>
    <t xml:space="preserve">      5310 Employee Health Benefits</t>
  </si>
  <si>
    <t xml:space="preserve">      5320 Bonus</t>
  </si>
  <si>
    <t xml:space="preserve">      5330 Technology allowance</t>
  </si>
  <si>
    <t xml:space="preserve">   Total 5270 Salaries and benefits</t>
  </si>
  <si>
    <t xml:space="preserve">   5520 Research Exp - Consultant</t>
  </si>
  <si>
    <t xml:space="preserve">   5530 Research Exp - Design/Production</t>
  </si>
  <si>
    <t xml:space="preserve">   Awards Expense</t>
  </si>
  <si>
    <t xml:space="preserve">      5540 Awards - Gifts &amp; Frames</t>
  </si>
  <si>
    <t xml:space="preserve">      5550 Awards - Named scholarship</t>
  </si>
  <si>
    <t xml:space="preserve">      5560 Awards - photographer</t>
  </si>
  <si>
    <t xml:space="preserve">   Total Awards Expense</t>
  </si>
  <si>
    <t xml:space="preserve">   Communications</t>
  </si>
  <si>
    <t xml:space="preserve">      5640 Communications - Media Subscription</t>
  </si>
  <si>
    <t xml:space="preserve">      5650 Communications - Misc</t>
  </si>
  <si>
    <t xml:space="preserve">   Total Communications</t>
  </si>
  <si>
    <t xml:space="preserve">   Conference Expense</t>
  </si>
  <si>
    <t xml:space="preserve">      5000 Conf Exp - Conference organizer</t>
  </si>
  <si>
    <t xml:space="preserve">      5010 Conf Exp- Conf Registrations</t>
  </si>
  <si>
    <t xml:space="preserve">      5020 Conf Exp - Conf Staffing</t>
  </si>
  <si>
    <t xml:space="preserve">      5030 Conf Exp - merchant charges</t>
  </si>
  <si>
    <t xml:space="preserve">      5040 Conf Exp - Sponsor management</t>
  </si>
  <si>
    <t xml:space="preserve">      5050 Conf Exp - Signage</t>
  </si>
  <si>
    <t xml:space="preserve">      5060 Conf Exp - First Night Reception</t>
  </si>
  <si>
    <t xml:space="preserve">      5070 Conf Exp - CEO dinner</t>
  </si>
  <si>
    <t xml:space="preserve">      5080 Conf Exp - Communications</t>
  </si>
  <si>
    <t xml:space="preserve">      5090 Conf Exp - Design Program</t>
  </si>
  <si>
    <t xml:space="preserve">      5100 Conf Exp - Photography</t>
  </si>
  <si>
    <t xml:space="preserve">      5110 Conf Exp - Audio Visual</t>
  </si>
  <si>
    <t xml:space="preserve">      5120 Conf Exp - security</t>
  </si>
  <si>
    <t xml:space="preserve">      5130 Conf Exp - Insurance</t>
  </si>
  <si>
    <t xml:space="preserve">      5140 Conf Exp - Hotel</t>
  </si>
  <si>
    <t xml:space="preserve">      5150 Conf Exp - Miscellaneous</t>
  </si>
  <si>
    <t xml:space="preserve">      5160 Conf Exp - Speaker Exp</t>
  </si>
  <si>
    <t xml:space="preserve">      5170 Conf Exp - Marketing</t>
  </si>
  <si>
    <t xml:space="preserve">      5180 Conf Exp - Advertising</t>
  </si>
  <si>
    <t xml:space="preserve">      5190 Conf Exp - Delegate materials</t>
  </si>
  <si>
    <t xml:space="preserve">      5200 Conf Exp - Furniture rental</t>
  </si>
  <si>
    <t xml:space="preserve">   Total Conference Expense</t>
  </si>
  <si>
    <t xml:space="preserve">   Event Expense</t>
  </si>
  <si>
    <t xml:space="preserve">      5210 Event Exp - Hotel/Space</t>
  </si>
  <si>
    <t xml:space="preserve">      5220 Event Exp - Food/Beverage</t>
  </si>
  <si>
    <t xml:space="preserve">      5230 Event Exp - Staff travel/honoraria</t>
  </si>
  <si>
    <t xml:space="preserve">      5240 Event Exp - Miscellaneous</t>
  </si>
  <si>
    <t xml:space="preserve">      5250 Event Exp - signage</t>
  </si>
  <si>
    <t xml:space="preserve">      5260 Event Exp - Microphones, special eq</t>
  </si>
  <si>
    <t xml:space="preserve">   Total Event Expense</t>
  </si>
  <si>
    <t xml:space="preserve">   IT Expenses</t>
  </si>
  <si>
    <t xml:space="preserve">      5670 System enhancements/software</t>
  </si>
  <si>
    <t xml:space="preserve">      5680 Computer equipment</t>
  </si>
  <si>
    <t xml:space="preserve">      5690 Technical support</t>
  </si>
  <si>
    <t xml:space="preserve">      5700 Database Maintenance enhancements</t>
  </si>
  <si>
    <t xml:space="preserve">      5710 Website maintenance</t>
  </si>
  <si>
    <t xml:space="preserve">      5720 Website development</t>
  </si>
  <si>
    <t xml:space="preserve">   Total IT Expenses</t>
  </si>
  <si>
    <t xml:space="preserve">   Marketing &amp; Promotions</t>
  </si>
  <si>
    <t xml:space="preserve">      5630 Mktg/Promo - Miscellaneous</t>
  </si>
  <si>
    <t xml:space="preserve">   Total Marketing &amp; Promotions</t>
  </si>
  <si>
    <t xml:space="preserve">   Office and General</t>
  </si>
  <si>
    <t xml:space="preserve">      5340 Admin Exp - telephone (line costs)</t>
  </si>
  <si>
    <t xml:space="preserve">      5350 Admin Exp - Printing</t>
  </si>
  <si>
    <t xml:space="preserve">      5360 Admin Exp - Postage</t>
  </si>
  <si>
    <t xml:space="preserve">      5370 Admin Exp - Subscriptions</t>
  </si>
  <si>
    <t xml:space="preserve">      5380 Admin Exp - Membership Fees</t>
  </si>
  <si>
    <t xml:space="preserve">      5390 Admin Exp - Internet fees</t>
  </si>
  <si>
    <t xml:space="preserve">      5400 Admin Exp - Courier</t>
  </si>
  <si>
    <t xml:space="preserve">      5410 Payroll/EFT processing fees</t>
  </si>
  <si>
    <t xml:space="preserve">      5420 Admin Exp - Credit card &amp; bank fees</t>
  </si>
  <si>
    <t xml:space="preserve">      5430 Admin Exp - Bad Debts</t>
  </si>
  <si>
    <t xml:space="preserve">      5440 Admin Exp - Catering</t>
  </si>
  <si>
    <t xml:space="preserve">      5450 Admin exp - Insurance</t>
  </si>
  <si>
    <t xml:space="preserve">      5460 Admin Exp - storage/retrieval fees</t>
  </si>
  <si>
    <t xml:space="preserve">      5470 Admin Exp - admin supplies</t>
  </si>
  <si>
    <t xml:space="preserve">      5480 Admin Exp - Miscellaneous</t>
  </si>
  <si>
    <t xml:space="preserve">   Total Office and General</t>
  </si>
  <si>
    <t xml:space="preserve">   Professional Fees</t>
  </si>
  <si>
    <t xml:space="preserve">      5490 Audit</t>
  </si>
  <si>
    <t xml:space="preserve">      5500 Accounting</t>
  </si>
  <si>
    <t xml:space="preserve">      5510 Consulting</t>
  </si>
  <si>
    <t xml:space="preserve">   Total Professional Fees</t>
  </si>
  <si>
    <t xml:space="preserve">   Travel &amp; Hospitality</t>
  </si>
  <si>
    <t xml:space="preserve">      5570 Travel Exp - Airfare</t>
  </si>
  <si>
    <t xml:space="preserve">      5580 Travel Exp. Hotel</t>
  </si>
  <si>
    <t xml:space="preserve">      5590 Travel Exp - Ground Transp.</t>
  </si>
  <si>
    <t xml:space="preserve">      5600 Travel Exp. - Misc</t>
  </si>
  <si>
    <t xml:space="preserve">      5610 Travel Exp - Meals</t>
  </si>
  <si>
    <t xml:space="preserve">   Total Travel &amp; Hospitality</t>
  </si>
  <si>
    <t xml:space="preserve">   Uncategorized Expense</t>
  </si>
  <si>
    <t xml:space="preserve">Total Expenses</t>
  </si>
  <si>
    <t xml:space="preserve">Net Operating Income</t>
  </si>
  <si>
    <t xml:space="preserve">Other Expenses</t>
  </si>
  <si>
    <t xml:space="preserve">   Unrealized Gain or Loss</t>
  </si>
  <si>
    <t xml:space="preserve">   5620 Exchange Gain or Loss</t>
  </si>
  <si>
    <t xml:space="preserve">   Non-Deductible Interest and Penalties</t>
  </si>
  <si>
    <t xml:space="preserve">Total Other Expenses</t>
  </si>
  <si>
    <t xml:space="preserve">Net Income</t>
  </si>
  <si>
    <t xml:space="preserve">Appendix: Balance sheet by general ledger account at April 30, 2026</t>
  </si>
  <si>
    <t xml:space="preserve">Appendix, unchanged from the accounting system export. Retained for members who want account level detail.</t>
  </si>
  <si>
    <t xml:space="preserve">Balance Sheet</t>
  </si>
  <si>
    <t xml:space="preserve">As of April 30, 2026</t>
  </si>
  <si>
    <t xml:space="preserve">As of May 31, 2025 (PY)</t>
  </si>
  <si>
    <t xml:space="preserve">Assets</t>
  </si>
  <si>
    <t xml:space="preserve">   Current Assets</t>
  </si>
  <si>
    <t xml:space="preserve">      Cash and Cash Equivalent</t>
  </si>
  <si>
    <t xml:space="preserve">         1000 Operating chequing account</t>
  </si>
  <si>
    <t xml:space="preserve">         1010 Payables platform clearing</t>
  </si>
  <si>
    <t xml:space="preserve">         1020 Payables platform clearing (CAD)</t>
  </si>
  <si>
    <t xml:space="preserve">         1030 Payables platform clearing (USD)</t>
  </si>
  <si>
    <t xml:space="preserve">         1040 Card processor clearing</t>
  </si>
  <si>
    <t xml:space="preserve">         1050 Membership platform clearing</t>
  </si>
  <si>
    <t xml:space="preserve">      Total Cash and Cash Equivalent</t>
  </si>
  <si>
    <t xml:space="preserve">      Accounts Receivable (A/R)</t>
  </si>
  <si>
    <t xml:space="preserve">         1070 Accounts Receivable</t>
  </si>
  <si>
    <t xml:space="preserve">Conference sponsorhsip and marketplace revenue invoiced but not yet received</t>
  </si>
  <si>
    <t xml:space="preserve">      Total Accounts Receivable (A/R)</t>
  </si>
  <si>
    <t xml:space="preserve">      1060 Investment account, GIC ladder</t>
  </si>
  <si>
    <t xml:space="preserve">      1080 Accrued receivables</t>
  </si>
  <si>
    <t xml:space="preserve">      1090 Prepaid Exp &amp; Deposits</t>
  </si>
  <si>
    <t xml:space="preserve">      1100 Prepaid conference expenses</t>
  </si>
  <si>
    <t xml:space="preserve">      1110 Prepaid database subscription</t>
  </si>
  <si>
    <t xml:space="preserve">   Total Current Assets</t>
  </si>
  <si>
    <t xml:space="preserve">Total Assets</t>
  </si>
  <si>
    <t xml:space="preserve">Liabilities and Equity</t>
  </si>
  <si>
    <t xml:space="preserve">   Liabilities</t>
  </si>
  <si>
    <t xml:space="preserve">      Current Liabilities</t>
  </si>
  <si>
    <t xml:space="preserve">         Accounts Payable (A/P)</t>
  </si>
  <si>
    <t xml:space="preserve">            2000 Accounts Payable</t>
  </si>
  <si>
    <t xml:space="preserve">            2010 Accounts Payable (A/P) - USD</t>
  </si>
  <si>
    <t xml:space="preserve">         Total Accounts Payable (A/P)</t>
  </si>
  <si>
    <t xml:space="preserve">         Credit Card</t>
  </si>
  <si>
    <t xml:space="preserve">            Corporate credit card A</t>
  </si>
  <si>
    <t xml:space="preserve">            2020 Corporate credit card B</t>
  </si>
  <si>
    <t xml:space="preserve">           Corporate credit card C</t>
  </si>
  <si>
    <t xml:space="preserve">         Total Credit Card</t>
  </si>
  <si>
    <t xml:space="preserve">         2030 GST/HST Payable</t>
  </si>
  <si>
    <t xml:space="preserve">            2040 GST/HST Suspense</t>
  </si>
  <si>
    <t xml:space="preserve">         Total 2030 GST/HST Payable</t>
  </si>
  <si>
    <t xml:space="preserve">         2050 Accruals</t>
  </si>
  <si>
    <t xml:space="preserve">         2060 RRSP Payable - Employer Contribution</t>
  </si>
  <si>
    <t xml:space="preserve">         2070 Deferred Revenue - Events</t>
  </si>
  <si>
    <t xml:space="preserve">         2080 Deferred membership dues</t>
  </si>
  <si>
    <t xml:space="preserve">         2090 Deferred conference sponsorships</t>
  </si>
  <si>
    <t xml:space="preserve">      Total Current Liabilities</t>
  </si>
  <si>
    <t xml:space="preserve">   Total Liabilities</t>
  </si>
  <si>
    <t xml:space="preserve">   Equity</t>
  </si>
  <si>
    <t xml:space="preserve">      Retained Earnings</t>
  </si>
  <si>
    <t xml:space="preserve">      Profit for the year</t>
  </si>
  <si>
    <t xml:space="preserve">   Total Equity</t>
  </si>
  <si>
    <t xml:space="preserve">Total Liabilities and Equity</t>
  </si>
</sst>
</file>

<file path=xl/styles.xml><?xml version="1.0" encoding="utf-8"?>
<styleSheet xmlns="http://schemas.openxmlformats.org/spreadsheetml/2006/main">
  <numFmts count="7">
    <numFmt numFmtId="164" formatCode="General"/>
    <numFmt numFmtId="165" formatCode="\$#,##0;&quot;($&quot;#,##0\);\-"/>
    <numFmt numFmtId="166" formatCode="0.0%;\(0.0%\);\-"/>
    <numFmt numFmtId="167" formatCode="\$#,##0.00;&quot;($&quot;#,##0.00\);\-"/>
    <numFmt numFmtId="168" formatCode="0.0\x"/>
    <numFmt numFmtId="169" formatCode="_(\$* #,##0.00_);_(\$* \(#,##0.00\);_(\$* \-??_);_(@_)"/>
    <numFmt numFmtId="170" formatCode="_-\$* #,##0_-;&quot;-$&quot;* #,##0_-;_-\$* \-??_-;_-@_-"/>
  </numFmts>
  <fonts count="23">
    <font>
      <sz val="11"/>
      <color theme="1"/>
      <name val="Calibri"/>
      <family val="2"/>
      <charset val="1"/>
    </font>
    <font>
      <sz val="10"/>
      <name val="Arial"/>
      <family val="0"/>
    </font>
    <font>
      <sz val="10"/>
      <name val="Arial"/>
      <family val="0"/>
    </font>
    <font>
      <sz val="10"/>
      <name val="Arial"/>
      <family val="0"/>
    </font>
    <font>
      <b val="true"/>
      <sz val="14"/>
      <color rgb="FF1F3B54"/>
      <name val="Arial"/>
      <family val="2"/>
      <charset val="1"/>
    </font>
    <font>
      <b val="true"/>
      <sz val="11"/>
      <name val="Arial"/>
      <family val="0"/>
      <charset val="1"/>
    </font>
    <font>
      <i val="true"/>
      <sz val="9"/>
      <color rgb="FF767676"/>
      <name val="Arial"/>
      <family val="0"/>
      <charset val="1"/>
    </font>
    <font>
      <b val="true"/>
      <sz val="9"/>
      <color rgb="FFFFFFFF"/>
      <name val="Arial"/>
      <family val="0"/>
      <charset val="1"/>
    </font>
    <font>
      <b val="true"/>
      <sz val="9"/>
      <color rgb="FF1F3B54"/>
      <name val="Arial"/>
      <family val="0"/>
      <charset val="1"/>
    </font>
    <font>
      <sz val="9"/>
      <color rgb="FF000000"/>
      <name val="Arial"/>
      <family val="0"/>
      <charset val="1"/>
    </font>
    <font>
      <sz val="9"/>
      <color rgb="FF0000FF"/>
      <name val="Arial"/>
      <family val="0"/>
      <charset val="1"/>
    </font>
    <font>
      <sz val="8"/>
      <color rgb="FF000000"/>
      <name val="Arial"/>
      <family val="0"/>
      <charset val="1"/>
    </font>
    <font>
      <b val="true"/>
      <sz val="9"/>
      <color rgb="FF000000"/>
      <name val="Arial"/>
      <family val="0"/>
      <charset val="1"/>
    </font>
    <font>
      <i val="true"/>
      <sz val="8"/>
      <color rgb="FF767676"/>
      <name val="Arial"/>
      <family val="0"/>
      <charset val="1"/>
    </font>
    <font>
      <sz val="8"/>
      <color rgb="FF000000"/>
      <name val="Arial"/>
      <family val="2"/>
      <charset val="1"/>
    </font>
    <font>
      <sz val="8"/>
      <color rgb="FF767676"/>
      <name val="Arial"/>
      <family val="0"/>
      <charset val="1"/>
    </font>
    <font>
      <sz val="9"/>
      <name val="Arial"/>
      <family val="0"/>
      <charset val="1"/>
    </font>
    <font>
      <sz val="9"/>
      <color rgb="FF000000"/>
      <name val="Arial"/>
      <family val="2"/>
      <charset val="1"/>
    </font>
    <font>
      <sz val="10"/>
      <name val="Arial"/>
      <family val="0"/>
      <charset val="1"/>
    </font>
    <font>
      <b val="true"/>
      <sz val="12"/>
      <color rgb="FF1F3B54"/>
      <name val="Arial"/>
      <family val="2"/>
      <charset val="1"/>
    </font>
    <font>
      <b val="true"/>
      <sz val="10"/>
      <name val="Arial"/>
      <family val="0"/>
      <charset val="1"/>
    </font>
    <font>
      <b val="true"/>
      <sz val="9"/>
      <name val="Arial"/>
      <family val="0"/>
      <charset val="1"/>
    </font>
    <font>
      <sz val="9"/>
      <name val="Arial"/>
      <family val="2"/>
      <charset val="1"/>
    </font>
  </fonts>
  <fills count="4">
    <fill>
      <patternFill patternType="none"/>
    </fill>
    <fill>
      <patternFill patternType="gray125"/>
    </fill>
    <fill>
      <patternFill patternType="solid">
        <fgColor theme="3" tint="0.3999"/>
        <bgColor rgb="FF3366FF"/>
      </patternFill>
    </fill>
    <fill>
      <patternFill patternType="solid">
        <fgColor rgb="FFE8EEF3"/>
        <bgColor rgb="FFFFFFFF"/>
      </patternFill>
    </fill>
  </fills>
  <borders count="4">
    <border diagonalUp="false" diagonalDown="false">
      <left/>
      <right/>
      <top/>
      <bottom/>
      <diagonal/>
    </border>
    <border diagonalUp="false" diagonalDown="false">
      <left/>
      <right/>
      <top style="thin">
        <color rgb="FFBFBFBF"/>
      </top>
      <bottom style="thin">
        <color rgb="FFBFBFBF"/>
      </bottom>
      <diagonal/>
    </border>
    <border diagonalUp="false" diagonalDown="false">
      <left/>
      <right/>
      <top style="thin">
        <color rgb="FFBFBFBF"/>
      </top>
      <bottom style="double">
        <color rgb="FF1F3B54"/>
      </bottom>
      <diagonal/>
    </border>
    <border diagonalUp="false" diagonalDown="false">
      <left/>
      <right/>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9" fontId="18" fillId="0" borderId="0" applyFont="true" applyBorder="true" applyAlignment="true" applyProtection="true">
      <alignment horizontal="general" vertical="bottom" textRotation="0" wrapText="false" indent="0" shrinkToFit="false"/>
      <protection locked="true" hidden="false"/>
    </xf>
    <xf numFmtId="42" fontId="1" fillId="0" borderId="0" applyFont="true" applyBorder="false" applyAlignment="false" applyProtection="false"/>
    <xf numFmtId="9" fontId="1" fillId="0" borderId="0" applyFont="true" applyBorder="false" applyAlignment="false" applyProtection="false"/>
  </cellStyleXfs>
  <cellXfs count="5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2" borderId="0" xfId="0" applyFont="true" applyBorder="false" applyAlignment="true" applyProtection="false">
      <alignment horizontal="center" vertical="center" textRotation="0" wrapText="tru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center" textRotation="0" wrapText="false" indent="1" shrinkToFit="false"/>
      <protection locked="true" hidden="false"/>
    </xf>
    <xf numFmtId="165" fontId="10" fillId="0" borderId="0" xfId="0" applyFont="true" applyBorder="false" applyAlignment="true" applyProtection="false">
      <alignment horizontal="right" vertical="bottom" textRotation="0" wrapText="false" indent="0" shrinkToFit="false"/>
      <protection locked="true" hidden="false"/>
    </xf>
    <xf numFmtId="165" fontId="9" fillId="0" borderId="0" xfId="0" applyFont="true" applyBorder="false" applyAlignment="true" applyProtection="false">
      <alignment horizontal="right" vertical="bottom" textRotation="0" wrapText="false" indent="0" shrinkToFit="false"/>
      <protection locked="true" hidden="false"/>
    </xf>
    <xf numFmtId="166" fontId="9"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left" vertical="center" textRotation="0" wrapText="false" indent="0" shrinkToFit="false"/>
      <protection locked="true" hidden="false"/>
    </xf>
    <xf numFmtId="164" fontId="12" fillId="0" borderId="2" xfId="0" applyFont="true" applyBorder="true" applyAlignment="true" applyProtection="false">
      <alignment horizontal="left" vertical="center" textRotation="0" wrapText="false" indent="0" shrinkToFit="false"/>
      <protection locked="true" hidden="false"/>
    </xf>
    <xf numFmtId="165" fontId="12" fillId="0" borderId="2" xfId="0" applyFont="true" applyBorder="true" applyAlignment="true" applyProtection="false">
      <alignment horizontal="right" vertical="bottom" textRotation="0" wrapText="false" indent="0" shrinkToFit="false"/>
      <protection locked="true" hidden="false"/>
    </xf>
    <xf numFmtId="166" fontId="12" fillId="0" borderId="2" xfId="0" applyFont="true" applyBorder="true" applyAlignment="true" applyProtection="false">
      <alignment horizontal="right"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0" shrinkToFit="false"/>
      <protection locked="true" hidden="false"/>
    </xf>
    <xf numFmtId="165" fontId="12" fillId="0" borderId="0" xfId="0" applyFont="true" applyBorder="false" applyAlignment="true" applyProtection="false">
      <alignment horizontal="right" vertical="bottom" textRotation="0" wrapText="false" indent="0" shrinkToFit="false"/>
      <protection locked="true" hidden="false"/>
    </xf>
    <xf numFmtId="166" fontId="12" fillId="0" borderId="0" xfId="0" applyFont="true" applyBorder="false" applyAlignment="true" applyProtection="false">
      <alignment horizontal="right" vertical="bottom" textRotation="0" wrapText="fals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13"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3" borderId="1" xfId="0" applyFont="false" applyBorder="true" applyAlignment="true" applyProtection="false">
      <alignment horizontal="general" vertical="bottom" textRotation="0" wrapText="true" indent="0" shrinkToFit="false"/>
      <protection locked="true" hidden="false"/>
    </xf>
    <xf numFmtId="164" fontId="11" fillId="0" borderId="0" xfId="0" applyFont="true" applyBorder="false" applyAlignment="true" applyProtection="false">
      <alignment horizontal="left" vertical="top" textRotation="0" wrapText="true" indent="0" shrinkToFit="false"/>
      <protection locked="true" hidden="false"/>
    </xf>
    <xf numFmtId="164" fontId="14" fillId="0" borderId="0" xfId="0" applyFont="true" applyBorder="false" applyAlignment="true" applyProtection="false">
      <alignment horizontal="left" vertical="top" textRotation="0" wrapText="true" indent="0" shrinkToFit="false"/>
      <protection locked="true" hidden="false"/>
    </xf>
    <xf numFmtId="164" fontId="0" fillId="0" borderId="2" xfId="0" applyFont="fals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7" fontId="15" fillId="0" borderId="0" xfId="0" applyFont="true" applyBorder="false" applyAlignment="true" applyProtection="false">
      <alignment horizontal="right" vertical="bottom" textRotation="0" wrapText="false" indent="0" shrinkToFit="false"/>
      <protection locked="true" hidden="false"/>
    </xf>
    <xf numFmtId="168" fontId="9" fillId="0" borderId="0" xfId="0" applyFont="true" applyBorder="false" applyAlignment="true" applyProtection="false">
      <alignment horizontal="right" vertical="bottom" textRotation="0" wrapText="false" indent="0" shrinkToFit="false"/>
      <protection locked="true" hidden="false"/>
    </xf>
    <xf numFmtId="164" fontId="12" fillId="0" borderId="3" xfId="0" applyFont="true" applyBorder="true" applyAlignment="true" applyProtection="false">
      <alignment horizontal="center" vertical="top" textRotation="0" wrapText="false" indent="0" shrinkToFit="false"/>
      <protection locked="true" hidden="false"/>
    </xf>
    <xf numFmtId="164" fontId="12" fillId="0" borderId="3" xfId="0" applyFont="true" applyBorder="true" applyAlignment="true" applyProtection="false">
      <alignment horizontal="left" vertical="top" textRotation="0" wrapText="true" indent="0" shrinkToFit="false"/>
      <protection locked="true" hidden="false"/>
    </xf>
    <xf numFmtId="165" fontId="10" fillId="0" borderId="3" xfId="0" applyFont="true" applyBorder="true" applyAlignment="true" applyProtection="false">
      <alignment horizontal="right" vertical="top" textRotation="0" wrapText="false" indent="0" shrinkToFit="false"/>
      <protection locked="true" hidden="false"/>
    </xf>
    <xf numFmtId="164" fontId="16" fillId="0" borderId="3" xfId="0" applyFont="true" applyBorder="true" applyAlignment="true" applyProtection="false">
      <alignment horizontal="left" vertical="top" textRotation="0" wrapText="true" indent="0" shrinkToFit="false"/>
      <protection locked="true" hidden="false"/>
    </xf>
    <xf numFmtId="164" fontId="15" fillId="0" borderId="3" xfId="0" applyFont="true" applyBorder="true" applyAlignment="true" applyProtection="false">
      <alignment horizontal="right" vertical="top" textRotation="0" wrapText="false" indent="0" shrinkToFit="false"/>
      <protection locked="true" hidden="false"/>
    </xf>
    <xf numFmtId="164" fontId="12" fillId="0" borderId="0" xfId="0" applyFont="true" applyBorder="false" applyAlignment="true" applyProtection="false">
      <alignment horizontal="left" vertical="center" textRotation="0" wrapText="false" indent="1" shrinkToFit="false"/>
      <protection locked="true" hidden="false"/>
    </xf>
    <xf numFmtId="164" fontId="17" fillId="0" borderId="0" xfId="0" applyFont="true" applyBorder="false" applyAlignment="true" applyProtection="false">
      <alignment horizontal="left" vertical="top" textRotation="0" wrapText="tru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xf numFmtId="170" fontId="18" fillId="0" borderId="0" xfId="17"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top" textRotation="0" wrapText="false" indent="0" shrinkToFit="false"/>
      <protection locked="true" hidden="false"/>
    </xf>
    <xf numFmtId="170" fontId="18" fillId="0" borderId="0" xfId="17" applyFont="true" applyBorder="false" applyAlignment="true" applyProtection="false">
      <alignment horizontal="left" vertical="top" textRotation="0" wrapText="false" indent="0" shrinkToFit="false"/>
      <protection locked="true" hidden="false"/>
    </xf>
    <xf numFmtId="170" fontId="18" fillId="0" borderId="0" xfId="17" applyFont="true" applyBorder="fals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left" vertical="top" textRotation="0" wrapText="false" indent="0" shrinkToFit="false"/>
      <protection locked="true" hidden="false"/>
    </xf>
    <xf numFmtId="164" fontId="16" fillId="0" borderId="0" xfId="0" applyFont="true" applyBorder="false" applyAlignment="true" applyProtection="false">
      <alignment horizontal="left" vertical="top" textRotation="0" wrapText="true" indent="0" shrinkToFit="false"/>
      <protection locked="true" hidden="false"/>
    </xf>
    <xf numFmtId="170" fontId="18" fillId="0" borderId="0" xfId="17" applyFont="true" applyBorder="false" applyAlignment="true" applyProtection="false">
      <alignment horizontal="right" vertical="bottom" textRotation="0" wrapText="false" indent="0" shrinkToFit="false"/>
      <protection locked="true" hidden="false"/>
    </xf>
    <xf numFmtId="166" fontId="16" fillId="0" borderId="0" xfId="0" applyFont="true" applyBorder="false" applyAlignment="true" applyProtection="false">
      <alignment horizontal="right" vertical="bottom" textRotation="0" wrapText="false" indent="0" shrinkToFit="false"/>
      <protection locked="true" hidden="false"/>
    </xf>
    <xf numFmtId="164" fontId="22" fillId="0" borderId="0" xfId="0" applyFont="true" applyBorder="false" applyAlignment="true" applyProtection="false">
      <alignment horizontal="left" vertical="top" textRotation="0" wrapText="false" indent="0" shrinkToFit="false"/>
      <protection locked="true" hidden="false"/>
    </xf>
    <xf numFmtId="167" fontId="16" fillId="0" borderId="0" xfId="0" applyFont="true" applyBorder="fals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67676"/>
      <rgbColor rgb="FF9999FF"/>
      <rgbColor rgb="FF993366"/>
      <rgbColor rgb="FFFFFFCC"/>
      <rgbColor rgb="FFE8EEF3"/>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69696"/>
      <rgbColor rgb="FF003366"/>
      <rgbColor rgb="FF339966"/>
      <rgbColor rgb="FF003300"/>
      <rgbColor rgb="FF333300"/>
      <rgbColor rgb="FF993300"/>
      <rgbColor rgb="FF993366"/>
      <rgbColor rgb="FF333399"/>
      <rgbColor rgb="FF1F3B5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11" activePane="bottomRight" state="frozen"/>
      <selection pane="topLeft" activeCell="A1" activeCellId="0" sqref="A1"/>
      <selection pane="topRight" activeCell="B1" activeCellId="0" sqref="B1"/>
      <selection pane="bottomLeft" activeCell="A11" activeCellId="0" sqref="A11"/>
      <selection pane="bottomRight" activeCell="N17" activeCellId="0" sqref="N17"/>
    </sheetView>
  </sheetViews>
  <sheetFormatPr defaultColWidth="8.71484375" defaultRowHeight="15" zeroHeight="false" outlineLevelRow="0" outlineLevelCol="0"/>
  <cols>
    <col collapsed="false" customWidth="true" hidden="false" outlineLevel="0" max="1" min="1" style="0" width="36"/>
    <col collapsed="false" customWidth="true" hidden="false" outlineLevel="0" max="3" min="2" style="0" width="15"/>
    <col collapsed="false" customWidth="true" hidden="false" outlineLevel="0" max="4" min="4" style="0" width="14"/>
    <col collapsed="false" customWidth="true" hidden="false" outlineLevel="0" max="5" min="5" style="0" width="10"/>
    <col collapsed="false" customWidth="true" hidden="false" outlineLevel="0" max="8" min="6" style="0" width="15"/>
    <col collapsed="false" customWidth="true" hidden="false" outlineLevel="0" max="9" min="9" style="0" width="7"/>
  </cols>
  <sheetData>
    <row r="1" customFormat="false" ht="17.25" hidden="false" customHeight="true" outlineLevel="0" collapsed="false">
      <c r="A1" s="1" t="s">
        <v>0</v>
      </c>
      <c r="B1" s="1"/>
      <c r="C1" s="1"/>
      <c r="D1" s="1"/>
      <c r="E1" s="1"/>
      <c r="F1" s="1"/>
      <c r="G1" s="1"/>
      <c r="H1" s="1"/>
      <c r="I1" s="1"/>
    </row>
    <row r="2" customFormat="false" ht="15" hidden="false" customHeight="true" outlineLevel="0" collapsed="false">
      <c r="A2" s="2" t="s">
        <v>1</v>
      </c>
      <c r="B2" s="2"/>
      <c r="C2" s="2"/>
      <c r="D2" s="2"/>
      <c r="E2" s="2"/>
      <c r="F2" s="2"/>
      <c r="G2" s="2"/>
      <c r="H2" s="2"/>
      <c r="I2" s="2"/>
    </row>
    <row r="3" customFormat="false" ht="15" hidden="false" customHeight="true" outlineLevel="0" collapsed="false">
      <c r="A3" s="3" t="s">
        <v>2</v>
      </c>
      <c r="B3" s="3"/>
      <c r="C3" s="3"/>
      <c r="D3" s="3"/>
      <c r="E3" s="3"/>
      <c r="F3" s="3"/>
      <c r="G3" s="3"/>
      <c r="H3" s="3"/>
      <c r="I3" s="3"/>
    </row>
    <row r="5" customFormat="false" ht="30" hidden="false" customHeight="true" outlineLevel="0" collapsed="false">
      <c r="A5" s="4"/>
      <c r="B5" s="4" t="s">
        <v>3</v>
      </c>
      <c r="C5" s="4" t="s">
        <v>4</v>
      </c>
      <c r="D5" s="4" t="s">
        <v>5</v>
      </c>
      <c r="E5" s="4" t="s">
        <v>6</v>
      </c>
      <c r="F5" s="4" t="s">
        <v>7</v>
      </c>
      <c r="G5" s="4" t="s">
        <v>8</v>
      </c>
      <c r="H5" s="4" t="s">
        <v>9</v>
      </c>
      <c r="I5" s="4" t="s">
        <v>10</v>
      </c>
    </row>
    <row r="6" customFormat="false" ht="18" hidden="false" customHeight="true" outlineLevel="0" collapsed="false">
      <c r="A6" s="5" t="s">
        <v>11</v>
      </c>
      <c r="B6" s="6"/>
      <c r="C6" s="6"/>
      <c r="D6" s="6"/>
      <c r="E6" s="6"/>
      <c r="F6" s="6"/>
      <c r="G6" s="6"/>
      <c r="H6" s="6"/>
      <c r="I6" s="6"/>
    </row>
    <row r="7" customFormat="false" ht="15" hidden="false" customHeight="true" outlineLevel="0" collapsed="false">
      <c r="A7" s="7" t="s">
        <v>12</v>
      </c>
      <c r="B7" s="8" t="n">
        <v>1711752.48</v>
      </c>
      <c r="C7" s="8" t="n">
        <v>1569000</v>
      </c>
      <c r="D7" s="9" t="n">
        <f aca="false">B7-C7</f>
        <v>142752.48</v>
      </c>
      <c r="E7" s="10" t="n">
        <f aca="false">IFERROR(D7/ABS(C7),"")</f>
        <v>0.0909830975143403</v>
      </c>
      <c r="F7" s="8" t="n">
        <v>1569000</v>
      </c>
      <c r="G7" s="8" t="n">
        <v>1711752.48</v>
      </c>
      <c r="H7" s="9" t="n">
        <f aca="false">G7-F7</f>
        <v>142752.48</v>
      </c>
      <c r="I7" s="11" t="s">
        <v>13</v>
      </c>
    </row>
    <row r="8" customFormat="false" ht="15" hidden="false" customHeight="true" outlineLevel="0" collapsed="false">
      <c r="A8" s="7" t="s">
        <v>14</v>
      </c>
      <c r="B8" s="8" t="n">
        <v>22840</v>
      </c>
      <c r="C8" s="8" t="n">
        <v>102667</v>
      </c>
      <c r="D8" s="9" t="n">
        <f aca="false">B8-C8</f>
        <v>-79827</v>
      </c>
      <c r="E8" s="10" t="n">
        <f aca="false">IFERROR(D8/ABS(C8),"")</f>
        <v>-0.777533189827306</v>
      </c>
      <c r="F8" s="8" t="n">
        <v>112000</v>
      </c>
      <c r="G8" s="8" t="n">
        <v>22840</v>
      </c>
      <c r="H8" s="9" t="n">
        <f aca="false">G8-F8</f>
        <v>-89160</v>
      </c>
      <c r="I8" s="11" t="s">
        <v>15</v>
      </c>
    </row>
    <row r="9" customFormat="false" ht="15" hidden="false" customHeight="true" outlineLevel="0" collapsed="false">
      <c r="A9" s="7" t="s">
        <v>16</v>
      </c>
      <c r="B9" s="8" t="n">
        <v>684033.19</v>
      </c>
      <c r="C9" s="8" t="n">
        <v>687913</v>
      </c>
      <c r="D9" s="9" t="n">
        <f aca="false">B9-C9</f>
        <v>-3879.81000000006</v>
      </c>
      <c r="E9" s="10" t="n">
        <f aca="false">IFERROR(D9/ABS(C9),"")</f>
        <v>-0.00563997191505329</v>
      </c>
      <c r="F9" s="8" t="n">
        <v>750450</v>
      </c>
      <c r="G9" s="8" t="n">
        <v>685133.19</v>
      </c>
      <c r="H9" s="9" t="n">
        <f aca="false">G9-F9</f>
        <v>-65316.8100000001</v>
      </c>
      <c r="I9" s="11" t="s">
        <v>17</v>
      </c>
    </row>
    <row r="10" customFormat="false" ht="15" hidden="false" customHeight="true" outlineLevel="0" collapsed="false">
      <c r="A10" s="7" t="s">
        <v>18</v>
      </c>
      <c r="B10" s="8" t="n">
        <v>18595.06</v>
      </c>
      <c r="C10" s="8" t="n">
        <v>41250</v>
      </c>
      <c r="D10" s="9" t="n">
        <f aca="false">B10-C10</f>
        <v>-22654.94</v>
      </c>
      <c r="E10" s="10" t="n">
        <f aca="false">IFERROR(D10/ABS(C10),"")</f>
        <v>-0.549210666666667</v>
      </c>
      <c r="F10" s="8" t="n">
        <v>45000</v>
      </c>
      <c r="G10" s="8" t="n">
        <v>20072.04</v>
      </c>
      <c r="H10" s="9" t="n">
        <f aca="false">G10-F10</f>
        <v>-24927.96</v>
      </c>
      <c r="I10" s="11"/>
    </row>
    <row r="11" customFormat="false" ht="15" hidden="false" customHeight="true" outlineLevel="0" collapsed="false">
      <c r="A11" s="12" t="s">
        <v>19</v>
      </c>
      <c r="B11" s="13" t="n">
        <f aca="false">SUM(B7:B10)</f>
        <v>2437220.73</v>
      </c>
      <c r="C11" s="13" t="n">
        <f aca="false">SUM(C7:C10)</f>
        <v>2400830</v>
      </c>
      <c r="D11" s="13" t="n">
        <f aca="false">B11-C11</f>
        <v>36390.73</v>
      </c>
      <c r="E11" s="14" t="n">
        <f aca="false">IFERROR(D11/ABS(C11),"")</f>
        <v>0.015157562176414</v>
      </c>
      <c r="F11" s="13" t="n">
        <f aca="false">SUM(F7:F10)</f>
        <v>2476450</v>
      </c>
      <c r="G11" s="13" t="n">
        <f aca="false">SUM(G7:G10)</f>
        <v>2439797.71</v>
      </c>
      <c r="H11" s="13" t="n">
        <f aca="false">G11-F11</f>
        <v>-36652.29</v>
      </c>
      <c r="I11" s="15"/>
    </row>
    <row r="13" customFormat="false" ht="18" hidden="false" customHeight="true" outlineLevel="0" collapsed="false">
      <c r="A13" s="5" t="s">
        <v>20</v>
      </c>
      <c r="B13" s="6"/>
      <c r="C13" s="6"/>
      <c r="D13" s="6"/>
      <c r="E13" s="6"/>
      <c r="F13" s="6"/>
      <c r="G13" s="6"/>
      <c r="H13" s="6"/>
      <c r="I13" s="6"/>
    </row>
    <row r="14" customFormat="false" ht="15" hidden="false" customHeight="true" outlineLevel="0" collapsed="false">
      <c r="A14" s="7" t="s">
        <v>12</v>
      </c>
      <c r="B14" s="8" t="n">
        <v>911681.21</v>
      </c>
      <c r="C14" s="8" t="n">
        <v>1075725</v>
      </c>
      <c r="D14" s="9" t="n">
        <f aca="false">B14-C14</f>
        <v>-164043.79</v>
      </c>
      <c r="E14" s="10" t="n">
        <f aca="false">IFERROR(D14/ABS(C14),"")</f>
        <v>-0.152496028260011</v>
      </c>
      <c r="F14" s="8" t="n">
        <v>1075725</v>
      </c>
      <c r="G14" s="8" t="n">
        <v>911681.21</v>
      </c>
      <c r="H14" s="9" t="n">
        <f aca="false">G14-F14</f>
        <v>-164043.79</v>
      </c>
      <c r="I14" s="11" t="s">
        <v>21</v>
      </c>
    </row>
    <row r="15" customFormat="false" ht="15" hidden="false" customHeight="true" outlineLevel="0" collapsed="false">
      <c r="A15" s="7" t="s">
        <v>14</v>
      </c>
      <c r="B15" s="8" t="n">
        <v>25422.91</v>
      </c>
      <c r="C15" s="8" t="n">
        <v>89833</v>
      </c>
      <c r="D15" s="9" t="n">
        <f aca="false">B15-C15</f>
        <v>-64410.09</v>
      </c>
      <c r="E15" s="10" t="n">
        <f aca="false">IFERROR(D15/ABS(C15),"")</f>
        <v>-0.71699809646789</v>
      </c>
      <c r="F15" s="8" t="n">
        <v>98000</v>
      </c>
      <c r="G15" s="8" t="n">
        <v>25422.91</v>
      </c>
      <c r="H15" s="9" t="n">
        <f aca="false">G15-F15</f>
        <v>-72577.09</v>
      </c>
      <c r="I15" s="11" t="s">
        <v>15</v>
      </c>
    </row>
    <row r="16" customFormat="false" ht="15" hidden="false" customHeight="true" outlineLevel="0" collapsed="false">
      <c r="A16" s="7" t="s">
        <v>22</v>
      </c>
      <c r="B16" s="8" t="n">
        <v>10870.29</v>
      </c>
      <c r="C16" s="8" t="n">
        <v>10750</v>
      </c>
      <c r="D16" s="9" t="n">
        <f aca="false">B16-C16</f>
        <v>120.290000000001</v>
      </c>
      <c r="E16" s="10" t="n">
        <f aca="false">IFERROR(D16/ABS(C16),"")</f>
        <v>0.0111897674418605</v>
      </c>
      <c r="F16" s="8" t="n">
        <v>10750</v>
      </c>
      <c r="G16" s="8" t="n">
        <v>10870.29</v>
      </c>
      <c r="H16" s="9" t="n">
        <f aca="false">G16-F16</f>
        <v>120.290000000001</v>
      </c>
      <c r="I16" s="11"/>
    </row>
    <row r="17" customFormat="false" ht="15" hidden="false" customHeight="true" outlineLevel="0" collapsed="false">
      <c r="A17" s="7" t="s">
        <v>23</v>
      </c>
      <c r="B17" s="8" t="n">
        <v>2300</v>
      </c>
      <c r="C17" s="8" t="n">
        <v>18334</v>
      </c>
      <c r="D17" s="9" t="n">
        <f aca="false">B17-C17</f>
        <v>-16034</v>
      </c>
      <c r="E17" s="10" t="n">
        <f aca="false">IFERROR(D17/ABS(C17),"")</f>
        <v>-0.874550016363041</v>
      </c>
      <c r="F17" s="8" t="n">
        <v>20000</v>
      </c>
      <c r="G17" s="8" t="n">
        <v>2300</v>
      </c>
      <c r="H17" s="9" t="n">
        <f aca="false">G17-F17</f>
        <v>-17700</v>
      </c>
      <c r="I17" s="11" t="s">
        <v>24</v>
      </c>
    </row>
    <row r="18" customFormat="false" ht="15" hidden="false" customHeight="true" outlineLevel="0" collapsed="false">
      <c r="A18" s="12" t="s">
        <v>25</v>
      </c>
      <c r="B18" s="13" t="n">
        <f aca="false">SUM(B14:B17)</f>
        <v>950274.41</v>
      </c>
      <c r="C18" s="13" t="n">
        <f aca="false">SUM(C14:C17)</f>
        <v>1194642</v>
      </c>
      <c r="D18" s="13" t="n">
        <f aca="false">B18-C18</f>
        <v>-244367.59</v>
      </c>
      <c r="E18" s="14" t="n">
        <f aca="false">IFERROR(D18/ABS(C18),"")</f>
        <v>-0.204552987422173</v>
      </c>
      <c r="F18" s="13" t="n">
        <f aca="false">SUM(F14:F17)</f>
        <v>1204475</v>
      </c>
      <c r="G18" s="13" t="n">
        <f aca="false">SUM(G14:G17)</f>
        <v>950274.41</v>
      </c>
      <c r="H18" s="13" t="n">
        <f aca="false">G18-F18</f>
        <v>-254200.59</v>
      </c>
      <c r="I18" s="15"/>
    </row>
    <row r="19" customFormat="false" ht="15" hidden="false" customHeight="true" outlineLevel="0" collapsed="false">
      <c r="A19" s="16" t="s">
        <v>26</v>
      </c>
      <c r="B19" s="17" t="n">
        <f aca="false">B11-B18</f>
        <v>1486946.32</v>
      </c>
      <c r="C19" s="17" t="n">
        <f aca="false">C11-C18</f>
        <v>1206188</v>
      </c>
      <c r="D19" s="17" t="n">
        <f aca="false">B19-C19</f>
        <v>280758.32</v>
      </c>
      <c r="E19" s="18" t="n">
        <f aca="false">IFERROR(D19/ABS(C19),"")</f>
        <v>0.232764975277486</v>
      </c>
      <c r="F19" s="17" t="n">
        <f aca="false">F11-F18</f>
        <v>1271975</v>
      </c>
      <c r="G19" s="17" t="n">
        <f aca="false">G11-G18</f>
        <v>1489523.3</v>
      </c>
      <c r="H19" s="17" t="n">
        <f aca="false">G19-F19</f>
        <v>217548.3</v>
      </c>
    </row>
    <row r="21" customFormat="false" ht="18" hidden="false" customHeight="true" outlineLevel="0" collapsed="false">
      <c r="A21" s="5" t="s">
        <v>27</v>
      </c>
      <c r="B21" s="6"/>
      <c r="C21" s="6"/>
      <c r="D21" s="6"/>
      <c r="E21" s="6"/>
      <c r="F21" s="6"/>
      <c r="G21" s="6"/>
      <c r="H21" s="6"/>
      <c r="I21" s="6"/>
    </row>
    <row r="22" customFormat="false" ht="15" hidden="false" customHeight="true" outlineLevel="0" collapsed="false">
      <c r="A22" s="7" t="s">
        <v>28</v>
      </c>
      <c r="B22" s="8" t="n">
        <v>918507.23</v>
      </c>
      <c r="C22" s="8" t="n">
        <v>1020762</v>
      </c>
      <c r="D22" s="9" t="n">
        <f aca="false">B22-C22</f>
        <v>-102254.77</v>
      </c>
      <c r="E22" s="10" t="n">
        <f aca="false">IFERROR(D22/ABS(C22),"")</f>
        <v>-0.10017493793852</v>
      </c>
      <c r="F22" s="8" t="n">
        <v>1113558</v>
      </c>
      <c r="G22" s="8" t="n">
        <v>1002008</v>
      </c>
      <c r="H22" s="9" t="n">
        <f aca="false">G22-F22</f>
        <v>-111550</v>
      </c>
      <c r="I22" s="11" t="s">
        <v>29</v>
      </c>
    </row>
    <row r="23" customFormat="false" ht="15" hidden="false" customHeight="true" outlineLevel="0" collapsed="false">
      <c r="A23" s="7" t="s">
        <v>30</v>
      </c>
      <c r="B23" s="8" t="n">
        <v>148458.3</v>
      </c>
      <c r="C23" s="8" t="n">
        <v>170500</v>
      </c>
      <c r="D23" s="9" t="n">
        <f aca="false">B23-C23</f>
        <v>-22041.7</v>
      </c>
      <c r="E23" s="10" t="n">
        <f aca="false">IFERROR(D23/ABS(C23),"")</f>
        <v>-0.129276832844575</v>
      </c>
      <c r="F23" s="8" t="n">
        <v>210000</v>
      </c>
      <c r="G23" s="8" t="n">
        <v>175458.3</v>
      </c>
      <c r="H23" s="9" t="n">
        <f aca="false">G23-F23</f>
        <v>-34541.7</v>
      </c>
      <c r="I23" s="11" t="s">
        <v>31</v>
      </c>
    </row>
    <row r="24" customFormat="false" ht="15" hidden="false" customHeight="true" outlineLevel="0" collapsed="false">
      <c r="A24" s="7" t="s">
        <v>32</v>
      </c>
      <c r="B24" s="8" t="n">
        <v>73535.17</v>
      </c>
      <c r="C24" s="8" t="n">
        <v>85617</v>
      </c>
      <c r="D24" s="9" t="n">
        <f aca="false">B24-C24</f>
        <v>-12081.83</v>
      </c>
      <c r="E24" s="10" t="n">
        <f aca="false">IFERROR(D24/ABS(C24),"")</f>
        <v>-0.141114848686593</v>
      </c>
      <c r="F24" s="8" t="n">
        <v>93400</v>
      </c>
      <c r="G24" s="8" t="n">
        <v>80235.17</v>
      </c>
      <c r="H24" s="9" t="n">
        <f aca="false">G24-F24</f>
        <v>-13164.83</v>
      </c>
      <c r="I24" s="11"/>
    </row>
    <row r="25" customFormat="false" ht="15" hidden="false" customHeight="true" outlineLevel="0" collapsed="false">
      <c r="A25" s="7" t="s">
        <v>33</v>
      </c>
      <c r="B25" s="8" t="n">
        <v>44904.15</v>
      </c>
      <c r="C25" s="8" t="n">
        <v>44731</v>
      </c>
      <c r="D25" s="9" t="n">
        <f aca="false">B25-C25</f>
        <v>173.150000000001</v>
      </c>
      <c r="E25" s="10" t="n">
        <f aca="false">IFERROR(D25/ABS(C25),"")</f>
        <v>0.00387091726095999</v>
      </c>
      <c r="F25" s="8" t="n">
        <v>48797</v>
      </c>
      <c r="G25" s="8" t="n">
        <v>49004.15</v>
      </c>
      <c r="H25" s="9" t="n">
        <f aca="false">G25-F25</f>
        <v>207.150000000001</v>
      </c>
      <c r="I25" s="11"/>
    </row>
    <row r="26" customFormat="false" ht="15" hidden="false" customHeight="true" outlineLevel="0" collapsed="false">
      <c r="A26" s="7" t="s">
        <v>34</v>
      </c>
      <c r="B26" s="8" t="n">
        <v>40068.56</v>
      </c>
      <c r="C26" s="8" t="n">
        <v>55917</v>
      </c>
      <c r="D26" s="9" t="n">
        <f aca="false">B26-C26</f>
        <v>-15848.44</v>
      </c>
      <c r="E26" s="10" t="n">
        <f aca="false">IFERROR(D26/ABS(C26),"")</f>
        <v>-0.283427937836436</v>
      </c>
      <c r="F26" s="8" t="n">
        <v>61000</v>
      </c>
      <c r="G26" s="8" t="n">
        <v>41268.56</v>
      </c>
      <c r="H26" s="9" t="n">
        <f aca="false">G26-F26</f>
        <v>-19731.44</v>
      </c>
      <c r="I26" s="11"/>
    </row>
    <row r="27" customFormat="false" ht="15" hidden="false" customHeight="true" outlineLevel="0" collapsed="false">
      <c r="A27" s="7" t="s">
        <v>35</v>
      </c>
      <c r="B27" s="8" t="n">
        <v>8255.42</v>
      </c>
      <c r="C27" s="8" t="n">
        <v>15125</v>
      </c>
      <c r="D27" s="9" t="n">
        <f aca="false">B27-C27</f>
        <v>-6869.58</v>
      </c>
      <c r="E27" s="10" t="n">
        <f aca="false">IFERROR(D27/ABS(C27),"")</f>
        <v>-0.454187107438017</v>
      </c>
      <c r="F27" s="8" t="n">
        <v>16500</v>
      </c>
      <c r="G27" s="8" t="n">
        <v>9005.42</v>
      </c>
      <c r="H27" s="9" t="n">
        <f aca="false">G27-F27</f>
        <v>-7494.58</v>
      </c>
      <c r="I27" s="11"/>
    </row>
    <row r="28" customFormat="false" ht="15" hidden="false" customHeight="true" outlineLevel="0" collapsed="false">
      <c r="A28" s="7" t="s">
        <v>36</v>
      </c>
      <c r="B28" s="8" t="n">
        <v>1025</v>
      </c>
      <c r="C28" s="8" t="n">
        <v>9167</v>
      </c>
      <c r="D28" s="9" t="n">
        <f aca="false">B28-C28</f>
        <v>-8142</v>
      </c>
      <c r="E28" s="10" t="n">
        <f aca="false">IFERROR(D28/ABS(C28),"")</f>
        <v>-0.888185884149667</v>
      </c>
      <c r="F28" s="8" t="n">
        <v>10000</v>
      </c>
      <c r="G28" s="8" t="n">
        <v>1025</v>
      </c>
      <c r="H28" s="9" t="n">
        <f aca="false">G28-F28</f>
        <v>-8975</v>
      </c>
      <c r="I28" s="11"/>
    </row>
    <row r="29" customFormat="false" ht="15" hidden="false" customHeight="true" outlineLevel="0" collapsed="false">
      <c r="A29" s="7" t="s">
        <v>37</v>
      </c>
      <c r="B29" s="8" t="n">
        <v>2800</v>
      </c>
      <c r="C29" s="8" t="n">
        <v>0</v>
      </c>
      <c r="D29" s="9" t="n">
        <f aca="false">B29-C29</f>
        <v>2800</v>
      </c>
      <c r="E29" s="10" t="str">
        <f aca="false">IFERROR(D29/ABS(C29),"")</f>
        <v/>
      </c>
      <c r="F29" s="8" t="n">
        <v>0</v>
      </c>
      <c r="G29" s="8" t="n">
        <v>2800</v>
      </c>
      <c r="H29" s="9" t="n">
        <f aca="false">G29-F29</f>
        <v>2800</v>
      </c>
      <c r="I29" s="11"/>
    </row>
    <row r="30" customFormat="false" ht="15" hidden="false" customHeight="true" outlineLevel="0" collapsed="false">
      <c r="A30" s="12" t="s">
        <v>38</v>
      </c>
      <c r="B30" s="13" t="n">
        <f aca="false">SUM(B22:B29)</f>
        <v>1237553.83</v>
      </c>
      <c r="C30" s="13" t="n">
        <f aca="false">SUM(C22:C29)</f>
        <v>1401819</v>
      </c>
      <c r="D30" s="13" t="n">
        <f aca="false">B30-C30</f>
        <v>-164265.17</v>
      </c>
      <c r="E30" s="14" t="n">
        <f aca="false">IFERROR(D30/ABS(C30),"")</f>
        <v>-0.117180013967566</v>
      </c>
      <c r="F30" s="13" t="n">
        <f aca="false">SUM(F22:F29)</f>
        <v>1553255</v>
      </c>
      <c r="G30" s="13" t="n">
        <f aca="false">SUM(G22:G29)</f>
        <v>1360804.6</v>
      </c>
      <c r="H30" s="13" t="n">
        <f aca="false">G30-F30</f>
        <v>-192450.4</v>
      </c>
      <c r="I30" s="15"/>
    </row>
    <row r="32" customFormat="false" ht="15" hidden="false" customHeight="true" outlineLevel="0" collapsed="false">
      <c r="A32" s="12" t="s">
        <v>39</v>
      </c>
      <c r="B32" s="13" t="n">
        <f aca="false">B18+B30</f>
        <v>2187828.24</v>
      </c>
      <c r="C32" s="13" t="n">
        <f aca="false">C18+C30</f>
        <v>2596461</v>
      </c>
      <c r="D32" s="13" t="n">
        <f aca="false">B32-C32</f>
        <v>-408632.76</v>
      </c>
      <c r="E32" s="14" t="n">
        <f aca="false">IFERROR(D32/ABS(C32),"")</f>
        <v>-0.157380665451936</v>
      </c>
      <c r="F32" s="13" t="n">
        <f aca="false">F18+F30</f>
        <v>2757730</v>
      </c>
      <c r="G32" s="13" t="n">
        <f aca="false">G18+G30</f>
        <v>2311079.01</v>
      </c>
      <c r="H32" s="13" t="n">
        <f aca="false">G32-F32</f>
        <v>-446650.99</v>
      </c>
      <c r="I32" s="15"/>
    </row>
    <row r="33" customFormat="false" ht="15" hidden="false" customHeight="true" outlineLevel="0" collapsed="false">
      <c r="A33" s="7" t="s">
        <v>40</v>
      </c>
      <c r="B33" s="8" t="n">
        <v>395.4</v>
      </c>
      <c r="C33" s="8" t="n">
        <v>0</v>
      </c>
      <c r="D33" s="9" t="n">
        <f aca="false">B33-C33</f>
        <v>395.4</v>
      </c>
      <c r="F33" s="8" t="n">
        <v>0</v>
      </c>
      <c r="G33" s="8" t="n">
        <v>400</v>
      </c>
      <c r="H33" s="9" t="n">
        <f aca="false">G33-F33</f>
        <v>400</v>
      </c>
    </row>
    <row r="34" customFormat="false" ht="15" hidden="false" customHeight="true" outlineLevel="0" collapsed="false">
      <c r="A34" s="12" t="s">
        <v>41</v>
      </c>
      <c r="B34" s="13" t="n">
        <f aca="false">B11-B32-B33</f>
        <v>248997.09</v>
      </c>
      <c r="C34" s="13" t="n">
        <f aca="false">C11-C32-C33</f>
        <v>-195631</v>
      </c>
      <c r="D34" s="13" t="n">
        <f aca="false">B34-C34</f>
        <v>444628.09</v>
      </c>
      <c r="E34" s="15"/>
      <c r="F34" s="13" t="n">
        <f aca="false">F11-F32-F33</f>
        <v>-281280</v>
      </c>
      <c r="G34" s="13" t="n">
        <f aca="false">G11-G32-G33</f>
        <v>128318.7</v>
      </c>
      <c r="H34" s="13" t="n">
        <f aca="false">G34-F34</f>
        <v>409598.7</v>
      </c>
      <c r="I34" s="15"/>
    </row>
    <row r="36" customFormat="false" ht="45.75" hidden="false" customHeight="true" outlineLevel="0" collapsed="false">
      <c r="A36" s="19"/>
      <c r="B36" s="19"/>
      <c r="C36" s="19"/>
      <c r="D36" s="19"/>
      <c r="E36" s="19"/>
      <c r="F36" s="19"/>
      <c r="G36" s="19"/>
      <c r="H36" s="19"/>
      <c r="I36" s="19"/>
    </row>
    <row r="37" customFormat="false" ht="44.25" hidden="false" customHeight="true" outlineLevel="0" collapsed="false">
      <c r="A37" s="20"/>
      <c r="B37" s="20"/>
      <c r="C37" s="20"/>
      <c r="D37" s="20"/>
      <c r="E37" s="20"/>
      <c r="F37" s="20"/>
      <c r="G37" s="20"/>
      <c r="H37" s="20"/>
      <c r="I37" s="20"/>
    </row>
  </sheetData>
  <mergeCells count="5">
    <mergeCell ref="A1:I1"/>
    <mergeCell ref="A2:I2"/>
    <mergeCell ref="A3:I3"/>
    <mergeCell ref="A36:I36"/>
    <mergeCell ref="A37:I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8.71484375" defaultRowHeight="15" zeroHeight="false" outlineLevelRow="0" outlineLevelCol="0"/>
  <cols>
    <col collapsed="false" customWidth="true" hidden="false" outlineLevel="0" max="1" min="1" style="0" width="36"/>
    <col collapsed="false" customWidth="true" hidden="false" outlineLevel="0" max="3" min="2" style="0" width="16"/>
    <col collapsed="false" customWidth="true" hidden="false" outlineLevel="0" max="4" min="4" style="0" width="15"/>
    <col collapsed="false" customWidth="true" hidden="false" outlineLevel="0" max="5" min="5" style="0" width="16"/>
    <col collapsed="false" customWidth="true" hidden="false" outlineLevel="0" max="6" min="6" style="0" width="6"/>
    <col collapsed="false" customWidth="true" hidden="false" outlineLevel="0" max="7" min="7" style="21" width="49"/>
  </cols>
  <sheetData>
    <row r="1" customFormat="false" ht="18" hidden="false" customHeight="true" outlineLevel="0" collapsed="false">
      <c r="A1" s="1" t="s">
        <v>0</v>
      </c>
      <c r="B1" s="1"/>
      <c r="C1" s="1"/>
      <c r="D1" s="1"/>
      <c r="E1" s="1"/>
      <c r="F1" s="1"/>
      <c r="G1" s="1"/>
    </row>
    <row r="2" customFormat="false" ht="15" hidden="false" customHeight="false" outlineLevel="0" collapsed="false">
      <c r="A2" s="2" t="s">
        <v>42</v>
      </c>
      <c r="B2" s="2"/>
      <c r="C2" s="2"/>
      <c r="D2" s="2"/>
      <c r="E2" s="2"/>
      <c r="F2" s="2"/>
      <c r="G2" s="2"/>
    </row>
    <row r="3" customFormat="false" ht="15" hidden="false" customHeight="false" outlineLevel="0" collapsed="false">
      <c r="A3" s="3" t="s">
        <v>43</v>
      </c>
      <c r="B3" s="3"/>
      <c r="C3" s="3"/>
      <c r="D3" s="3"/>
      <c r="E3" s="3"/>
      <c r="F3" s="3"/>
      <c r="G3" s="3"/>
    </row>
    <row r="5" customFormat="false" ht="22.35" hidden="false" customHeight="true" outlineLevel="0" collapsed="false">
      <c r="A5" s="19" t="s">
        <v>44</v>
      </c>
      <c r="B5" s="19"/>
      <c r="C5" s="19"/>
      <c r="D5" s="19"/>
      <c r="E5" s="19"/>
      <c r="F5" s="19"/>
      <c r="G5" s="19"/>
    </row>
    <row r="7" customFormat="false" ht="24" hidden="false" customHeight="true" outlineLevel="0" collapsed="false">
      <c r="A7" s="4"/>
      <c r="B7" s="4" t="s">
        <v>45</v>
      </c>
      <c r="C7" s="4" t="s">
        <v>46</v>
      </c>
      <c r="D7" s="4" t="s">
        <v>47</v>
      </c>
      <c r="E7" s="4" t="s">
        <v>48</v>
      </c>
      <c r="F7" s="4"/>
      <c r="G7" s="4" t="s">
        <v>49</v>
      </c>
    </row>
    <row r="8" customFormat="false" ht="15" hidden="false" customHeight="false" outlineLevel="0" collapsed="false">
      <c r="A8" s="5" t="s">
        <v>50</v>
      </c>
      <c r="B8" s="6"/>
      <c r="C8" s="6"/>
      <c r="D8" s="6"/>
      <c r="E8" s="6"/>
      <c r="F8" s="6"/>
      <c r="G8" s="22"/>
    </row>
    <row r="9" customFormat="false" ht="33.75" hidden="false" customHeight="true" outlineLevel="0" collapsed="false">
      <c r="A9" s="7" t="s">
        <v>51</v>
      </c>
      <c r="B9" s="8" t="n">
        <v>656023.3</v>
      </c>
      <c r="C9" s="8" t="n">
        <v>588653.29</v>
      </c>
      <c r="D9" s="9" t="n">
        <f aca="false">B9-C9</f>
        <v>67370.01</v>
      </c>
      <c r="E9" s="8" t="n">
        <v>695000.96</v>
      </c>
      <c r="G9" s="23" t="s">
        <v>52</v>
      </c>
    </row>
    <row r="10" customFormat="false" ht="22.5" hidden="false" customHeight="true" outlineLevel="0" collapsed="false">
      <c r="A10" s="7" t="s">
        <v>53</v>
      </c>
      <c r="B10" s="8" t="n">
        <v>96058.12</v>
      </c>
      <c r="C10" s="8" t="n">
        <v>71415.6</v>
      </c>
      <c r="D10" s="9" t="n">
        <f aca="false">B10-C10</f>
        <v>24642.52</v>
      </c>
      <c r="E10" s="8" t="n">
        <v>4903.34</v>
      </c>
      <c r="G10" s="23" t="s">
        <v>54</v>
      </c>
    </row>
    <row r="11" customFormat="false" ht="15" hidden="false" customHeight="false" outlineLevel="0" collapsed="false">
      <c r="A11" s="7" t="s">
        <v>55</v>
      </c>
      <c r="B11" s="8" t="n">
        <v>0</v>
      </c>
      <c r="C11" s="8" t="n">
        <v>125</v>
      </c>
      <c r="D11" s="9" t="n">
        <f aca="false">B11-C11</f>
        <v>-125</v>
      </c>
      <c r="E11" s="8" t="n">
        <v>125</v>
      </c>
    </row>
    <row r="12" customFormat="false" ht="15" hidden="false" customHeight="false" outlineLevel="0" collapsed="false">
      <c r="A12" s="7" t="s">
        <v>56</v>
      </c>
      <c r="B12" s="8" t="n">
        <v>15856.96</v>
      </c>
      <c r="C12" s="8" t="n">
        <v>14220.3</v>
      </c>
      <c r="D12" s="9" t="n">
        <f aca="false">B12-C12</f>
        <v>1636.66</v>
      </c>
      <c r="E12" s="8" t="n">
        <v>12851.79</v>
      </c>
    </row>
    <row r="13" customFormat="false" ht="15" hidden="false" customHeight="false" outlineLevel="0" collapsed="false">
      <c r="A13" s="7" t="s">
        <v>57</v>
      </c>
      <c r="B13" s="8" t="n">
        <v>66725</v>
      </c>
      <c r="C13" s="8" t="n">
        <v>62890</v>
      </c>
      <c r="D13" s="9" t="n">
        <f aca="false">B13-C13</f>
        <v>3835</v>
      </c>
      <c r="E13" s="8" t="n">
        <v>137545.59</v>
      </c>
      <c r="G13" s="23" t="s">
        <v>58</v>
      </c>
    </row>
    <row r="14" customFormat="false" ht="22.5" hidden="false" customHeight="true" outlineLevel="0" collapsed="false">
      <c r="A14" s="7" t="s">
        <v>59</v>
      </c>
      <c r="B14" s="8" t="n">
        <v>1380185.56</v>
      </c>
      <c r="C14" s="8" t="n">
        <v>1347689.3</v>
      </c>
      <c r="D14" s="9" t="n">
        <f aca="false">B14-C14</f>
        <v>32496.26</v>
      </c>
      <c r="E14" s="8" t="n">
        <v>1363937.52</v>
      </c>
      <c r="G14" s="24" t="s">
        <v>60</v>
      </c>
    </row>
    <row r="15" customFormat="false" ht="15" hidden="false" customHeight="false" outlineLevel="0" collapsed="false">
      <c r="A15" s="12" t="s">
        <v>61</v>
      </c>
      <c r="B15" s="13" t="n">
        <f aca="false">SUM(B9:B14)</f>
        <v>2214848.94</v>
      </c>
      <c r="C15" s="13" t="n">
        <f aca="false">SUM(C9:C14)</f>
        <v>2084993.49</v>
      </c>
      <c r="D15" s="13" t="n">
        <f aca="false">B15-C15</f>
        <v>129855.45</v>
      </c>
      <c r="E15" s="13" t="n">
        <f aca="false">SUM(E9:E14)</f>
        <v>2214364.2</v>
      </c>
      <c r="F15" s="15"/>
      <c r="G15" s="25"/>
    </row>
    <row r="17" customFormat="false" ht="15" hidden="false" customHeight="false" outlineLevel="0" collapsed="false">
      <c r="A17" s="5" t="s">
        <v>62</v>
      </c>
      <c r="B17" s="6"/>
      <c r="C17" s="6"/>
      <c r="D17" s="6"/>
      <c r="E17" s="6"/>
      <c r="F17" s="6"/>
      <c r="G17" s="22"/>
    </row>
    <row r="18" customFormat="false" ht="15" hidden="false" customHeight="false" outlineLevel="0" collapsed="false">
      <c r="A18" s="7" t="s">
        <v>63</v>
      </c>
      <c r="B18" s="8" t="n">
        <v>46495.49</v>
      </c>
      <c r="C18" s="8" t="n">
        <v>52310.44</v>
      </c>
      <c r="D18" s="9" t="n">
        <f aca="false">B18-C18</f>
        <v>-5814.95</v>
      </c>
      <c r="E18" s="8" t="n">
        <v>29872.73</v>
      </c>
    </row>
    <row r="19" customFormat="false" ht="15" hidden="false" customHeight="false" outlineLevel="0" collapsed="false">
      <c r="A19" s="7" t="s">
        <v>64</v>
      </c>
      <c r="B19" s="8" t="n">
        <v>978.9</v>
      </c>
      <c r="C19" s="8" t="n">
        <v>3128.9</v>
      </c>
      <c r="D19" s="9" t="n">
        <f aca="false">B19-C19</f>
        <v>-2150</v>
      </c>
      <c r="E19" s="8" t="n">
        <v>5937.29</v>
      </c>
    </row>
    <row r="20" customFormat="false" ht="22.5" hidden="false" customHeight="true" outlineLevel="0" collapsed="false">
      <c r="A20" s="7" t="s">
        <v>65</v>
      </c>
      <c r="B20" s="8" t="n">
        <v>-16918.51</v>
      </c>
      <c r="C20" s="8" t="n">
        <v>-19663.45</v>
      </c>
      <c r="D20" s="9" t="n">
        <f aca="false">B20-C20</f>
        <v>2744.94</v>
      </c>
      <c r="E20" s="8" t="n">
        <v>-29748.84</v>
      </c>
      <c r="G20" s="24" t="s">
        <v>66</v>
      </c>
    </row>
    <row r="21" customFormat="false" ht="22.5" hidden="false" customHeight="true" outlineLevel="0" collapsed="false">
      <c r="A21" s="7" t="s">
        <v>67</v>
      </c>
      <c r="B21" s="8" t="n">
        <v>0</v>
      </c>
      <c r="C21" s="8" t="n">
        <v>18500</v>
      </c>
      <c r="D21" s="9" t="n">
        <f aca="false">B21-C21</f>
        <v>-18500</v>
      </c>
      <c r="E21" s="8" t="n">
        <v>64664.67</v>
      </c>
      <c r="G21" s="23" t="s">
        <v>68</v>
      </c>
    </row>
    <row r="22" customFormat="false" ht="15" hidden="false" customHeight="false" outlineLevel="0" collapsed="false">
      <c r="A22" s="7" t="s">
        <v>69</v>
      </c>
      <c r="B22" s="8" t="n">
        <v>3866.62</v>
      </c>
      <c r="C22" s="8" t="n">
        <v>3866.62</v>
      </c>
      <c r="D22" s="9" t="n">
        <f aca="false">B22-C22</f>
        <v>0</v>
      </c>
      <c r="E22" s="8" t="n">
        <v>3866.62</v>
      </c>
    </row>
    <row r="23" customFormat="false" ht="15" hidden="false" customHeight="false" outlineLevel="0" collapsed="false">
      <c r="A23" s="7" t="s">
        <v>70</v>
      </c>
      <c r="B23" s="8" t="n">
        <v>1020.96</v>
      </c>
      <c r="C23" s="8" t="n">
        <v>2850</v>
      </c>
      <c r="D23" s="9" t="n">
        <f aca="false">B23-C23</f>
        <v>-1829.04</v>
      </c>
      <c r="E23" s="8" t="n">
        <v>4363.34</v>
      </c>
    </row>
    <row r="24" customFormat="false" ht="22.5" hidden="false" customHeight="true" outlineLevel="0" collapsed="false">
      <c r="A24" s="7" t="s">
        <v>71</v>
      </c>
      <c r="B24" s="8" t="n">
        <v>1100</v>
      </c>
      <c r="C24" s="8" t="n">
        <v>4200</v>
      </c>
      <c r="D24" s="9" t="n">
        <f aca="false">B24-C24</f>
        <v>-3100</v>
      </c>
      <c r="E24" s="8" t="n">
        <v>166100</v>
      </c>
      <c r="G24" s="23" t="s">
        <v>72</v>
      </c>
    </row>
    <row r="25" customFormat="false" ht="15" hidden="false" customHeight="false" outlineLevel="0" collapsed="false">
      <c r="A25" s="7" t="s">
        <v>73</v>
      </c>
      <c r="B25" s="8" t="n">
        <v>0</v>
      </c>
      <c r="C25" s="8" t="n">
        <v>15000</v>
      </c>
      <c r="D25" s="9" t="n">
        <f aca="false">B25-C25</f>
        <v>-15000</v>
      </c>
      <c r="E25" s="8" t="n">
        <v>40000</v>
      </c>
    </row>
    <row r="26" customFormat="false" ht="15" hidden="false" customHeight="false" outlineLevel="0" collapsed="false">
      <c r="A26" s="12" t="s">
        <v>74</v>
      </c>
      <c r="B26" s="13" t="n">
        <f aca="false">SUM(B18:B25)</f>
        <v>36543.46</v>
      </c>
      <c r="C26" s="13" t="n">
        <f aca="false">SUM(C18:C25)</f>
        <v>80192.51</v>
      </c>
      <c r="D26" s="13" t="n">
        <f aca="false">B26-C26</f>
        <v>-43649.05</v>
      </c>
      <c r="E26" s="13" t="n">
        <f aca="false">SUM(E18:E25)</f>
        <v>285055.81</v>
      </c>
      <c r="F26" s="15"/>
      <c r="G26" s="25"/>
    </row>
    <row r="28" customFormat="false" ht="15" hidden="false" customHeight="false" outlineLevel="0" collapsed="false">
      <c r="A28" s="5" t="s">
        <v>75</v>
      </c>
      <c r="B28" s="6"/>
      <c r="C28" s="6"/>
      <c r="D28" s="6"/>
      <c r="E28" s="6"/>
      <c r="F28" s="6"/>
      <c r="G28" s="22"/>
    </row>
    <row r="29" customFormat="false" ht="15" hidden="false" customHeight="false" outlineLevel="0" collapsed="false">
      <c r="A29" s="7" t="s">
        <v>76</v>
      </c>
      <c r="B29" s="8" t="n">
        <v>1929308.39</v>
      </c>
      <c r="C29" s="8" t="n">
        <v>1727928.82</v>
      </c>
      <c r="D29" s="9" t="n">
        <f aca="false">B29-C29</f>
        <v>201379.57</v>
      </c>
      <c r="E29" s="8" t="n">
        <v>1727928.82</v>
      </c>
    </row>
    <row r="30" customFormat="false" ht="15" hidden="false" customHeight="false" outlineLevel="0" collapsed="false">
      <c r="A30" s="7" t="s">
        <v>77</v>
      </c>
      <c r="B30" s="8" t="n">
        <v>248997.09</v>
      </c>
      <c r="C30" s="8" t="n">
        <v>276872.16</v>
      </c>
      <c r="D30" s="9" t="n">
        <f aca="false">B30-C30</f>
        <v>-27875.07</v>
      </c>
      <c r="E30" s="8" t="n">
        <v>201379.57</v>
      </c>
    </row>
    <row r="31" customFormat="false" ht="15" hidden="false" customHeight="false" outlineLevel="0" collapsed="false">
      <c r="A31" s="12" t="s">
        <v>78</v>
      </c>
      <c r="B31" s="13" t="n">
        <f aca="false">SUM(B29:B30)</f>
        <v>2178305.48</v>
      </c>
      <c r="C31" s="13" t="n">
        <f aca="false">SUM(C29:C30)</f>
        <v>2004800.98</v>
      </c>
      <c r="D31" s="13" t="n">
        <f aca="false">B31-C31</f>
        <v>173504.5</v>
      </c>
      <c r="E31" s="13" t="n">
        <f aca="false">SUM(E29:E30)</f>
        <v>1929308.39</v>
      </c>
      <c r="F31" s="15"/>
      <c r="G31" s="25"/>
    </row>
    <row r="32" customFormat="false" ht="15" hidden="false" customHeight="false" outlineLevel="0" collapsed="false">
      <c r="A32" s="12" t="s">
        <v>79</v>
      </c>
      <c r="B32" s="13" t="n">
        <f aca="false">B26+B31</f>
        <v>2214848.94</v>
      </c>
      <c r="C32" s="13" t="n">
        <f aca="false">C26+C31</f>
        <v>2084993.49</v>
      </c>
      <c r="D32" s="15"/>
      <c r="E32" s="13" t="n">
        <f aca="false">E26+E31</f>
        <v>2214364.2</v>
      </c>
      <c r="F32" s="15"/>
      <c r="G32" s="25"/>
    </row>
    <row r="33" customFormat="false" ht="15" hidden="false" customHeight="false" outlineLevel="0" collapsed="false">
      <c r="A33" s="26" t="s">
        <v>80</v>
      </c>
      <c r="B33" s="27" t="n">
        <f aca="false">B15-B32</f>
        <v>0</v>
      </c>
      <c r="C33" s="27" t="n">
        <f aca="false">C15-C32</f>
        <v>0</v>
      </c>
      <c r="E33" s="27" t="n">
        <f aca="false">E15-E32</f>
        <v>0</v>
      </c>
    </row>
    <row r="35" customFormat="false" ht="15" hidden="false" customHeight="false" outlineLevel="0" collapsed="false">
      <c r="A35" s="5" t="s">
        <v>81</v>
      </c>
      <c r="B35" s="6"/>
      <c r="C35" s="6"/>
      <c r="D35" s="6"/>
      <c r="E35" s="6"/>
      <c r="F35" s="6"/>
      <c r="G35" s="22"/>
    </row>
    <row r="36" customFormat="false" ht="22.5" hidden="false" customHeight="true" outlineLevel="0" collapsed="false">
      <c r="A36" s="7" t="s">
        <v>82</v>
      </c>
      <c r="B36" s="9" t="n">
        <f aca="false">B15-B26</f>
        <v>2178305.48</v>
      </c>
      <c r="C36" s="9" t="n">
        <f aca="false">C15-C26</f>
        <v>2004800.98</v>
      </c>
      <c r="D36" s="9" t="n">
        <f aca="false">B36-C36</f>
        <v>173504.5</v>
      </c>
      <c r="E36" s="9" t="n">
        <f aca="false">E15-E26</f>
        <v>1929308.39</v>
      </c>
      <c r="G36" s="23" t="s">
        <v>83</v>
      </c>
    </row>
    <row r="37" customFormat="false" ht="22.5" hidden="false" customHeight="true" outlineLevel="0" collapsed="false">
      <c r="A37" s="7" t="s">
        <v>84</v>
      </c>
      <c r="B37" s="28" t="n">
        <f aca="false">B15/B26</f>
        <v>60.6086270977078</v>
      </c>
      <c r="C37" s="28" t="n">
        <f aca="false">C15/C26</f>
        <v>25.999853228188</v>
      </c>
      <c r="E37" s="28" t="n">
        <f aca="false">E15/E26</f>
        <v>7.76817774736814</v>
      </c>
      <c r="G37" s="23" t="s">
        <v>85</v>
      </c>
    </row>
    <row r="38" customFormat="false" ht="15" hidden="false" customHeight="false" outlineLevel="0" collapsed="false">
      <c r="A38" s="7" t="s">
        <v>86</v>
      </c>
      <c r="B38" s="9" t="n">
        <f aca="false">B9+B14</f>
        <v>2036208.86</v>
      </c>
      <c r="C38" s="9" t="n">
        <f aca="false">C9+C14</f>
        <v>1936342.59</v>
      </c>
      <c r="D38" s="9" t="n">
        <f aca="false">B38-C38</f>
        <v>99866.27</v>
      </c>
      <c r="E38" s="9" t="n">
        <f aca="false">E9+E14</f>
        <v>2058938.48</v>
      </c>
    </row>
  </sheetData>
  <mergeCells count="4">
    <mergeCell ref="A1:G1"/>
    <mergeCell ref="A2:G2"/>
    <mergeCell ref="A3:G3"/>
    <mergeCell ref="A5:G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6"/>
  <sheetViews>
    <sheetView showFormulas="false" showGridLines="false" showRowColHeaders="true" showZeros="true" rightToLeft="false" tabSelected="false" showOutlineSymbols="true" defaultGridColor="true" view="normal" topLeftCell="A9" colorId="64" zoomScale="100" zoomScaleNormal="100" zoomScalePageLayoutView="100" workbookViewId="0">
      <selection pane="topLeft" activeCell="D14" activeCellId="0" sqref="D14"/>
    </sheetView>
  </sheetViews>
  <sheetFormatPr defaultColWidth="8.71484375" defaultRowHeight="15" zeroHeight="false" outlineLevelRow="0" outlineLevelCol="0"/>
  <cols>
    <col collapsed="false" customWidth="true" hidden="false" outlineLevel="0" max="1" min="1" style="0" width="6"/>
    <col collapsed="false" customWidth="true" hidden="false" outlineLevel="0" max="2" min="2" style="0" width="34"/>
    <col collapsed="false" customWidth="true" hidden="false" outlineLevel="0" max="3" min="3" style="0" width="16"/>
    <col collapsed="false" customWidth="true" hidden="false" outlineLevel="0" max="4" min="4" style="0" width="88"/>
  </cols>
  <sheetData>
    <row r="1" customFormat="false" ht="17.25" hidden="false" customHeight="true" outlineLevel="0" collapsed="false">
      <c r="A1" s="1" t="s">
        <v>0</v>
      </c>
      <c r="B1" s="1"/>
      <c r="C1" s="1"/>
      <c r="D1" s="1"/>
    </row>
    <row r="2" customFormat="false" ht="15" hidden="false" customHeight="true" outlineLevel="0" collapsed="false">
      <c r="A2" s="2" t="s">
        <v>87</v>
      </c>
      <c r="B2" s="2"/>
      <c r="C2" s="2"/>
      <c r="D2" s="2"/>
    </row>
    <row r="3" customFormat="false" ht="15" hidden="false" customHeight="true" outlineLevel="0" collapsed="false">
      <c r="A3" s="3" t="s">
        <v>88</v>
      </c>
      <c r="B3" s="3"/>
      <c r="C3" s="3"/>
      <c r="D3" s="3"/>
    </row>
    <row r="5" customFormat="false" ht="27.75" hidden="false" customHeight="true" outlineLevel="0" collapsed="false">
      <c r="A5" s="19" t="s">
        <v>89</v>
      </c>
      <c r="B5" s="19"/>
      <c r="C5" s="19"/>
      <c r="D5" s="19"/>
    </row>
    <row r="7" customFormat="false" ht="30" hidden="false" customHeight="true" outlineLevel="0" collapsed="false">
      <c r="A7" s="4" t="s">
        <v>10</v>
      </c>
      <c r="B7" s="4" t="s">
        <v>90</v>
      </c>
      <c r="C7" s="4" t="s">
        <v>91</v>
      </c>
      <c r="D7" s="4" t="s">
        <v>92</v>
      </c>
    </row>
    <row r="8" customFormat="false" ht="72" hidden="false" customHeight="true" outlineLevel="0" collapsed="false">
      <c r="A8" s="29" t="s">
        <v>13</v>
      </c>
      <c r="B8" s="30" t="s">
        <v>93</v>
      </c>
      <c r="C8" s="31" t="n">
        <v>142752.48</v>
      </c>
      <c r="D8" s="32" t="s">
        <v>94</v>
      </c>
    </row>
    <row r="9" customFormat="false" ht="84" hidden="false" customHeight="true" outlineLevel="0" collapsed="false">
      <c r="A9" s="29" t="s">
        <v>15</v>
      </c>
      <c r="B9" s="30" t="s">
        <v>14</v>
      </c>
      <c r="C9" s="31" t="n">
        <v>-89160</v>
      </c>
      <c r="D9" s="32" t="s">
        <v>95</v>
      </c>
    </row>
    <row r="10" customFormat="false" ht="60" hidden="false" customHeight="true" outlineLevel="0" collapsed="false">
      <c r="A10" s="29" t="s">
        <v>17</v>
      </c>
      <c r="B10" s="30" t="s">
        <v>96</v>
      </c>
      <c r="C10" s="31" t="n">
        <v>-65316.81</v>
      </c>
      <c r="D10" s="32" t="s">
        <v>97</v>
      </c>
    </row>
    <row r="11" customFormat="false" ht="60" hidden="false" customHeight="true" outlineLevel="0" collapsed="false">
      <c r="A11" s="29" t="s">
        <v>21</v>
      </c>
      <c r="B11" s="30" t="s">
        <v>98</v>
      </c>
      <c r="C11" s="31" t="n">
        <v>164043.79</v>
      </c>
      <c r="D11" s="32" t="s">
        <v>99</v>
      </c>
    </row>
    <row r="12" customFormat="false" ht="55.5" hidden="false" customHeight="true" outlineLevel="0" collapsed="false">
      <c r="A12" s="29" t="s">
        <v>24</v>
      </c>
      <c r="B12" s="30" t="s">
        <v>23</v>
      </c>
      <c r="C12" s="31" t="n">
        <v>17700</v>
      </c>
      <c r="D12" s="32" t="s">
        <v>100</v>
      </c>
    </row>
    <row r="13" customFormat="false" ht="60" hidden="false" customHeight="true" outlineLevel="0" collapsed="false">
      <c r="A13" s="29" t="s">
        <v>29</v>
      </c>
      <c r="B13" s="30" t="s">
        <v>28</v>
      </c>
      <c r="C13" s="31" t="n">
        <v>111550</v>
      </c>
      <c r="D13" s="32" t="s">
        <v>101</v>
      </c>
    </row>
    <row r="14" customFormat="false" ht="55.5" hidden="false" customHeight="true" outlineLevel="0" collapsed="false">
      <c r="A14" s="29" t="s">
        <v>31</v>
      </c>
      <c r="B14" s="30" t="s">
        <v>30</v>
      </c>
      <c r="C14" s="31" t="n">
        <v>34541.7</v>
      </c>
      <c r="D14" s="32" t="s">
        <v>102</v>
      </c>
    </row>
    <row r="15" customFormat="false" ht="72" hidden="false" customHeight="true" outlineLevel="0" collapsed="false">
      <c r="A15" s="29" t="s">
        <v>103</v>
      </c>
      <c r="B15" s="30" t="s">
        <v>104</v>
      </c>
      <c r="C15" s="33" t="s">
        <v>105</v>
      </c>
      <c r="D15" s="32" t="s">
        <v>106</v>
      </c>
    </row>
    <row r="16" customFormat="false" ht="60" hidden="false" customHeight="true" outlineLevel="0" collapsed="false">
      <c r="A16" s="29" t="s">
        <v>107</v>
      </c>
      <c r="B16" s="30" t="s">
        <v>108</v>
      </c>
      <c r="C16" s="33" t="s">
        <v>105</v>
      </c>
      <c r="D16" s="32" t="s">
        <v>109</v>
      </c>
    </row>
  </sheetData>
  <mergeCells count="4">
    <mergeCell ref="A1:D1"/>
    <mergeCell ref="A2:D2"/>
    <mergeCell ref="A3:D3"/>
    <mergeCell ref="A5:D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5"/>
  <sheetViews>
    <sheetView showFormulas="false" showGridLines="false" showRowColHeaders="true" showZeros="true" rightToLeft="false" tabSelected="false" showOutlineSymbols="true" defaultGridColor="true" view="normal" topLeftCell="A6" colorId="64" zoomScale="100" zoomScaleNormal="100" zoomScalePageLayoutView="100" workbookViewId="0">
      <selection pane="topLeft" activeCell="B30" activeCellId="0" sqref="B30"/>
    </sheetView>
  </sheetViews>
  <sheetFormatPr defaultColWidth="8.71484375" defaultRowHeight="15" zeroHeight="false" outlineLevelRow="0" outlineLevelCol="0"/>
  <cols>
    <col collapsed="false" customWidth="true" hidden="false" outlineLevel="0" max="1" min="1" style="0" width="40"/>
    <col collapsed="false" customWidth="true" hidden="false" outlineLevel="0" max="2" min="2" style="0" width="20"/>
    <col collapsed="false" customWidth="true" hidden="false" outlineLevel="0" max="3" min="3" style="0" width="84"/>
  </cols>
  <sheetData>
    <row r="1" customFormat="false" ht="17.25" hidden="false" customHeight="true" outlineLevel="0" collapsed="false">
      <c r="A1" s="1" t="s">
        <v>0</v>
      </c>
      <c r="B1" s="1"/>
      <c r="C1" s="1"/>
    </row>
    <row r="2" customFormat="false" ht="15" hidden="false" customHeight="true" outlineLevel="0" collapsed="false">
      <c r="A2" s="2" t="s">
        <v>110</v>
      </c>
      <c r="B2" s="2"/>
      <c r="C2" s="2"/>
    </row>
    <row r="3" customFormat="false" ht="15" hidden="false" customHeight="true" outlineLevel="0" collapsed="false">
      <c r="A3" s="3" t="s">
        <v>111</v>
      </c>
      <c r="B3" s="3"/>
      <c r="C3" s="3"/>
    </row>
    <row r="5" customFormat="false" ht="18" hidden="false" customHeight="true" outlineLevel="0" collapsed="false">
      <c r="A5" s="5" t="s">
        <v>112</v>
      </c>
      <c r="B5" s="6"/>
      <c r="C5" s="6"/>
    </row>
    <row r="6" customFormat="false" ht="15" hidden="false" customHeight="true" outlineLevel="0" collapsed="false">
      <c r="A6" s="34" t="s">
        <v>113</v>
      </c>
      <c r="C6" s="35" t="s">
        <v>114</v>
      </c>
    </row>
    <row r="7" customFormat="false" ht="15" hidden="false" customHeight="true" outlineLevel="0" collapsed="false">
      <c r="A7" s="34" t="s">
        <v>115</v>
      </c>
      <c r="C7" s="36" t="s">
        <v>116</v>
      </c>
    </row>
    <row r="8" customFormat="false" ht="36.75" hidden="false" customHeight="true" outlineLevel="0" collapsed="false">
      <c r="A8" s="34" t="s">
        <v>117</v>
      </c>
      <c r="C8" s="36" t="s">
        <v>118</v>
      </c>
    </row>
    <row r="9" customFormat="false" ht="25.5" hidden="false" customHeight="true" outlineLevel="0" collapsed="false">
      <c r="A9" s="34" t="s">
        <v>119</v>
      </c>
      <c r="C9" s="36" t="s">
        <v>120</v>
      </c>
    </row>
    <row r="10" customFormat="false" ht="15" hidden="false" customHeight="true" outlineLevel="0" collapsed="false">
      <c r="A10" s="34" t="s">
        <v>121</v>
      </c>
      <c r="C10" s="35" t="s">
        <v>122</v>
      </c>
    </row>
    <row r="11" customFormat="false" ht="15" hidden="false" customHeight="true" outlineLevel="0" collapsed="false">
      <c r="A11" s="34" t="s">
        <v>123</v>
      </c>
      <c r="C11" s="35" t="s">
        <v>124</v>
      </c>
    </row>
    <row r="12" customFormat="false" ht="15" hidden="false" customHeight="true" outlineLevel="0" collapsed="false">
      <c r="A12" s="34" t="s">
        <v>125</v>
      </c>
      <c r="C12" s="36" t="s">
        <v>126</v>
      </c>
    </row>
    <row r="14" customFormat="false" ht="18" hidden="false" customHeight="true" outlineLevel="0" collapsed="false">
      <c r="A14" s="5" t="s">
        <v>127</v>
      </c>
      <c r="B14" s="6"/>
      <c r="C14" s="6"/>
    </row>
    <row r="15" customFormat="false" ht="18" hidden="false" customHeight="true" outlineLevel="0" collapsed="false">
      <c r="A15" s="4" t="s">
        <v>128</v>
      </c>
      <c r="B15" s="4" t="s">
        <v>129</v>
      </c>
      <c r="C15" s="4" t="s">
        <v>130</v>
      </c>
    </row>
    <row r="16" customFormat="false" ht="25.5" hidden="false" customHeight="true" outlineLevel="0" collapsed="false">
      <c r="A16" s="7" t="s">
        <v>96</v>
      </c>
      <c r="B16" s="8" t="n">
        <v>1100</v>
      </c>
      <c r="C16" s="23" t="s">
        <v>131</v>
      </c>
    </row>
    <row r="17" customFormat="false" ht="15" hidden="false" customHeight="true" outlineLevel="0" collapsed="false">
      <c r="A17" s="7" t="s">
        <v>132</v>
      </c>
      <c r="B17" s="8" t="n">
        <v>1477</v>
      </c>
      <c r="C17" s="23" t="s">
        <v>133</v>
      </c>
    </row>
    <row r="18" customFormat="false" ht="15" hidden="false" customHeight="true" outlineLevel="0" collapsed="false">
      <c r="A18" s="7" t="s">
        <v>134</v>
      </c>
      <c r="B18" s="8" t="n">
        <v>0</v>
      </c>
      <c r="C18" s="23" t="s">
        <v>135</v>
      </c>
    </row>
    <row r="19" customFormat="false" ht="25.5" hidden="false" customHeight="true" outlineLevel="0" collapsed="false">
      <c r="A19" s="7" t="s">
        <v>28</v>
      </c>
      <c r="B19" s="8" t="n">
        <v>83501</v>
      </c>
      <c r="C19" s="23" t="s">
        <v>136</v>
      </c>
    </row>
    <row r="20" customFormat="false" ht="15" hidden="false" customHeight="true" outlineLevel="0" collapsed="false">
      <c r="A20" s="7" t="s">
        <v>137</v>
      </c>
      <c r="B20" s="8" t="n">
        <v>24000</v>
      </c>
      <c r="C20" s="23" t="s">
        <v>138</v>
      </c>
    </row>
    <row r="21" customFormat="false" ht="15" hidden="false" customHeight="true" outlineLevel="0" collapsed="false">
      <c r="A21" s="7" t="s">
        <v>139</v>
      </c>
      <c r="B21" s="8" t="n">
        <v>15750</v>
      </c>
      <c r="C21" s="23" t="s">
        <v>140</v>
      </c>
    </row>
    <row r="22" customFormat="false" ht="25.5" hidden="false" customHeight="true" outlineLevel="0" collapsed="false">
      <c r="A22" s="7" t="s">
        <v>141</v>
      </c>
      <c r="B22" s="8" t="n">
        <v>-120678</v>
      </c>
      <c r="C22" s="23" t="s">
        <v>142</v>
      </c>
    </row>
    <row r="24" customFormat="false" ht="15" hidden="false" customHeight="false" outlineLevel="0" collapsed="false">
      <c r="A24" s="5" t="s">
        <v>143</v>
      </c>
      <c r="B24" s="6"/>
      <c r="C24" s="6"/>
    </row>
    <row r="25" customFormat="false" ht="30" hidden="false" customHeight="true" outlineLevel="0" collapsed="false">
      <c r="A25" s="34" t="s">
        <v>144</v>
      </c>
      <c r="C25" s="23" t="s">
        <v>145</v>
      </c>
    </row>
  </sheetData>
  <mergeCells count="3">
    <mergeCell ref="A1:C1"/>
    <mergeCell ref="A2:C2"/>
    <mergeCell ref="A3:C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0" topLeftCell="A125" activePane="bottomLeft" state="frozen"/>
      <selection pane="topLeft" activeCell="A1" activeCellId="0" sqref="A1"/>
      <selection pane="bottomLeft" activeCell="E19" activeCellId="0" sqref="E19"/>
    </sheetView>
  </sheetViews>
  <sheetFormatPr defaultColWidth="8.71484375" defaultRowHeight="15" zeroHeight="false" outlineLevelRow="0" outlineLevelCol="0"/>
  <cols>
    <col collapsed="false" customWidth="true" hidden="false" outlineLevel="0" max="1" min="1" style="0" width="46"/>
    <col collapsed="false" customWidth="true" hidden="false" outlineLevel="0" max="3" min="2" style="37" width="15"/>
    <col collapsed="false" customWidth="true" hidden="false" outlineLevel="0" max="4" min="4" style="0" width="12"/>
    <col collapsed="false" customWidth="true" hidden="false" outlineLevel="0" max="5" min="5" style="0" width="58"/>
  </cols>
  <sheetData>
    <row r="1" customFormat="false" ht="15" hidden="false" customHeight="true" outlineLevel="0" collapsed="false">
      <c r="A1" s="38" t="s">
        <v>0</v>
      </c>
    </row>
    <row r="2" customFormat="false" ht="15" hidden="false" customHeight="true" outlineLevel="0" collapsed="false">
      <c r="A2" s="39" t="s">
        <v>146</v>
      </c>
    </row>
    <row r="3" customFormat="false" ht="15" hidden="false" customHeight="true" outlineLevel="0" collapsed="false">
      <c r="A3" s="40"/>
    </row>
    <row r="5" customFormat="false" ht="15" hidden="false" customHeight="true" outlineLevel="0" collapsed="false">
      <c r="A5" s="41" t="s">
        <v>0</v>
      </c>
    </row>
    <row r="6" customFormat="false" ht="15" hidden="false" customHeight="true" outlineLevel="0" collapsed="false">
      <c r="A6" s="41" t="s">
        <v>147</v>
      </c>
    </row>
    <row r="7" customFormat="false" ht="15" hidden="false" customHeight="true" outlineLevel="0" collapsed="false">
      <c r="A7" s="41" t="s">
        <v>148</v>
      </c>
    </row>
    <row r="9" customFormat="false" ht="15" hidden="false" customHeight="true" outlineLevel="0" collapsed="false">
      <c r="B9" s="42" t="s">
        <v>149</v>
      </c>
    </row>
    <row r="10" customFormat="false" ht="15" hidden="false" customHeight="true" outlineLevel="0" collapsed="false">
      <c r="A10" s="4"/>
      <c r="B10" s="43" t="s">
        <v>150</v>
      </c>
      <c r="C10" s="43" t="s">
        <v>151</v>
      </c>
      <c r="D10" s="4" t="s">
        <v>152</v>
      </c>
      <c r="E10" s="4" t="s">
        <v>153</v>
      </c>
    </row>
    <row r="11" customFormat="false" ht="15" hidden="false" customHeight="true" outlineLevel="0" collapsed="false">
      <c r="A11" s="44" t="s">
        <v>154</v>
      </c>
    </row>
    <row r="12" customFormat="false" ht="15" hidden="false" customHeight="true" outlineLevel="0" collapsed="false">
      <c r="A12" s="41" t="s">
        <v>155</v>
      </c>
      <c r="D12" s="45"/>
    </row>
    <row r="13" customFormat="false" ht="15" hidden="false" customHeight="true" outlineLevel="0" collapsed="false">
      <c r="A13" s="41" t="s">
        <v>156</v>
      </c>
      <c r="B13" s="46" t="n">
        <v>1067022.48</v>
      </c>
      <c r="C13" s="46" t="n">
        <v>923000</v>
      </c>
      <c r="D13" s="47" t="n">
        <v>1.15603735644637</v>
      </c>
    </row>
    <row r="14" customFormat="false" ht="15" hidden="false" customHeight="true" outlineLevel="0" collapsed="false">
      <c r="A14" s="41" t="s">
        <v>157</v>
      </c>
      <c r="B14" s="46" t="n">
        <v>618000</v>
      </c>
      <c r="C14" s="46" t="n">
        <v>600000</v>
      </c>
      <c r="D14" s="47" t="n">
        <v>1.03</v>
      </c>
    </row>
    <row r="15" customFormat="false" ht="15" hidden="false" customHeight="true" outlineLevel="0" collapsed="false">
      <c r="A15" s="41" t="s">
        <v>158</v>
      </c>
      <c r="B15" s="46" t="n">
        <v>2730</v>
      </c>
      <c r="C15" s="46" t="n">
        <v>10000</v>
      </c>
      <c r="D15" s="47" t="n">
        <v>0.273</v>
      </c>
    </row>
    <row r="16" customFormat="false" ht="15" hidden="false" customHeight="true" outlineLevel="0" collapsed="false">
      <c r="A16" s="41" t="s">
        <v>159</v>
      </c>
      <c r="B16" s="46" t="n">
        <v>24000</v>
      </c>
      <c r="C16" s="46" t="n">
        <v>36000</v>
      </c>
      <c r="D16" s="47" t="n">
        <v>0.666666666666667</v>
      </c>
    </row>
    <row r="17" customFormat="false" ht="15" hidden="false" customHeight="true" outlineLevel="0" collapsed="false">
      <c r="A17" s="44" t="s">
        <v>160</v>
      </c>
      <c r="B17" s="46" t="n">
        <v>1711752.48</v>
      </c>
      <c r="C17" s="46" t="n">
        <v>1569000</v>
      </c>
      <c r="D17" s="47" t="n">
        <v>1.09098309751434</v>
      </c>
    </row>
    <row r="18" customFormat="false" ht="15" hidden="false" customHeight="true" outlineLevel="0" collapsed="false">
      <c r="A18" s="41" t="s">
        <v>161</v>
      </c>
      <c r="D18" s="45"/>
    </row>
    <row r="19" customFormat="false" ht="15" hidden="false" customHeight="true" outlineLevel="0" collapsed="false">
      <c r="A19" s="41" t="s">
        <v>162</v>
      </c>
      <c r="B19" s="46" t="n">
        <v>13840</v>
      </c>
      <c r="C19" s="46" t="n">
        <v>44000</v>
      </c>
      <c r="D19" s="47" t="n">
        <v>0.314545454545455</v>
      </c>
    </row>
    <row r="20" customFormat="false" ht="15" hidden="false" customHeight="true" outlineLevel="0" collapsed="false">
      <c r="A20" s="41" t="s">
        <v>163</v>
      </c>
      <c r="B20" s="46" t="n">
        <v>9000</v>
      </c>
      <c r="C20" s="46" t="n">
        <v>68000</v>
      </c>
      <c r="D20" s="47" t="n">
        <v>0.132352941176471</v>
      </c>
    </row>
    <row r="21" customFormat="false" ht="15" hidden="false" customHeight="true" outlineLevel="0" collapsed="false">
      <c r="A21" s="44" t="s">
        <v>164</v>
      </c>
      <c r="B21" s="46" t="n">
        <v>22840</v>
      </c>
      <c r="C21" s="46" t="n">
        <v>112000</v>
      </c>
      <c r="D21" s="47" t="n">
        <v>0.203928571428571</v>
      </c>
    </row>
    <row r="22" customFormat="false" ht="15" hidden="false" customHeight="true" outlineLevel="0" collapsed="false">
      <c r="A22" s="41" t="s">
        <v>165</v>
      </c>
      <c r="D22" s="45"/>
    </row>
    <row r="23" customFormat="false" ht="15" hidden="false" customHeight="true" outlineLevel="0" collapsed="false">
      <c r="A23" s="41" t="s">
        <v>166</v>
      </c>
      <c r="B23" s="46" t="n">
        <v>579033.19</v>
      </c>
      <c r="C23" s="46" t="n">
        <v>630450</v>
      </c>
      <c r="D23" s="47" t="n">
        <v>0.918444269965897</v>
      </c>
    </row>
    <row r="24" customFormat="false" ht="15" hidden="false" customHeight="true" outlineLevel="0" collapsed="false">
      <c r="A24" s="41" t="s">
        <v>167</v>
      </c>
      <c r="B24" s="46" t="n">
        <v>105000</v>
      </c>
      <c r="C24" s="46" t="n">
        <v>120000</v>
      </c>
      <c r="D24" s="47" t="n">
        <v>0.875</v>
      </c>
    </row>
    <row r="25" customFormat="false" ht="15" hidden="false" customHeight="true" outlineLevel="0" collapsed="false">
      <c r="A25" s="44" t="s">
        <v>168</v>
      </c>
      <c r="B25" s="46" t="n">
        <v>684033.19</v>
      </c>
      <c r="C25" s="46" t="n">
        <v>750450</v>
      </c>
      <c r="D25" s="47" t="n">
        <v>0.911497354920381</v>
      </c>
    </row>
    <row r="26" customFormat="false" ht="15" hidden="false" customHeight="true" outlineLevel="0" collapsed="false">
      <c r="A26" s="41" t="s">
        <v>169</v>
      </c>
      <c r="B26" s="46" t="n">
        <v>1</v>
      </c>
      <c r="D26" s="45"/>
    </row>
    <row r="27" customFormat="false" ht="15" hidden="false" customHeight="true" outlineLevel="0" collapsed="false">
      <c r="A27" s="41" t="s">
        <v>170</v>
      </c>
      <c r="B27" s="46" t="n">
        <v>0</v>
      </c>
      <c r="C27" s="46" t="n">
        <v>10000</v>
      </c>
    </row>
    <row r="28" customFormat="false" ht="15" hidden="false" customHeight="true" outlineLevel="0" collapsed="false">
      <c r="A28" s="41" t="s">
        <v>171</v>
      </c>
      <c r="B28" s="46" t="n">
        <v>2346.02</v>
      </c>
      <c r="C28" s="46" t="n">
        <v>20000</v>
      </c>
      <c r="D28" s="47" t="n">
        <v>0.117301</v>
      </c>
    </row>
    <row r="29" customFormat="false" ht="15" hidden="false" customHeight="true" outlineLevel="0" collapsed="false">
      <c r="A29" s="41" t="s">
        <v>172</v>
      </c>
      <c r="B29" s="46" t="n">
        <v>16248.04</v>
      </c>
      <c r="C29" s="46" t="n">
        <v>15000</v>
      </c>
      <c r="D29" s="47" t="n">
        <v>1.08320266666667</v>
      </c>
    </row>
    <row r="30" customFormat="false" ht="15" hidden="false" customHeight="true" outlineLevel="0" collapsed="false">
      <c r="A30" s="44" t="s">
        <v>173</v>
      </c>
      <c r="B30" s="46" t="n">
        <v>18595.06</v>
      </c>
      <c r="C30" s="46" t="n">
        <v>45000</v>
      </c>
      <c r="D30" s="47" t="n">
        <v>0.413223555555556</v>
      </c>
    </row>
    <row r="31" customFormat="false" ht="15" hidden="false" customHeight="true" outlineLevel="0" collapsed="false">
      <c r="A31" s="44" t="s">
        <v>174</v>
      </c>
      <c r="B31" s="46" t="n">
        <v>2437220.73</v>
      </c>
      <c r="C31" s="46" t="n">
        <v>2476450</v>
      </c>
      <c r="D31" s="47" t="n">
        <v>0.984159070443579</v>
      </c>
    </row>
    <row r="32" customFormat="false" ht="15" hidden="false" customHeight="true" outlineLevel="0" collapsed="false">
      <c r="A32" s="44" t="s">
        <v>175</v>
      </c>
    </row>
    <row r="33" customFormat="false" ht="15" hidden="false" customHeight="true" outlineLevel="0" collapsed="false">
      <c r="A33" s="41" t="s">
        <v>176</v>
      </c>
      <c r="B33" s="46" t="n">
        <v>2800</v>
      </c>
      <c r="C33" s="46" t="n">
        <v>0</v>
      </c>
      <c r="D33" s="45"/>
    </row>
    <row r="34" customFormat="false" ht="15" hidden="false" customHeight="true" outlineLevel="0" collapsed="false">
      <c r="A34" s="44" t="s">
        <v>177</v>
      </c>
      <c r="B34" s="46" t="n">
        <v>2434420.73</v>
      </c>
      <c r="C34" s="46" t="n">
        <v>2476450</v>
      </c>
      <c r="D34" s="47" t="n">
        <v>0.983028419713703</v>
      </c>
    </row>
    <row r="35" customFormat="false" ht="15" hidden="false" customHeight="true" outlineLevel="0" collapsed="false">
      <c r="A35" s="44" t="s">
        <v>178</v>
      </c>
    </row>
    <row r="36" customFormat="false" ht="15" hidden="false" customHeight="true" outlineLevel="0" collapsed="false">
      <c r="A36" s="41" t="s">
        <v>179</v>
      </c>
      <c r="B36" s="46" t="n">
        <v>918507.23</v>
      </c>
      <c r="C36" s="46" t="n">
        <v>1113558</v>
      </c>
      <c r="D36" s="47" t="n">
        <v>0.824840044254543</v>
      </c>
    </row>
    <row r="37" customFormat="false" ht="15" hidden="false" customHeight="true" outlineLevel="0" collapsed="false">
      <c r="A37" s="41" t="s">
        <v>180</v>
      </c>
      <c r="B37" s="46" t="n">
        <v>56040.57</v>
      </c>
      <c r="D37" s="45"/>
    </row>
    <row r="38" customFormat="false" ht="15" hidden="false" customHeight="true" outlineLevel="0" collapsed="false">
      <c r="A38" s="41" t="s">
        <v>181</v>
      </c>
      <c r="B38" s="46" t="n">
        <v>11511.72</v>
      </c>
      <c r="D38" s="45"/>
    </row>
    <row r="39" customFormat="false" ht="15" hidden="false" customHeight="true" outlineLevel="0" collapsed="false">
      <c r="A39" s="41" t="s">
        <v>182</v>
      </c>
      <c r="B39" s="46" t="n">
        <v>31058.44</v>
      </c>
      <c r="D39" s="45"/>
    </row>
    <row r="40" customFormat="false" ht="15" hidden="false" customHeight="true" outlineLevel="0" collapsed="false">
      <c r="A40" s="41" t="s">
        <v>183</v>
      </c>
      <c r="B40" s="46" t="n">
        <v>38345.31</v>
      </c>
      <c r="D40" s="45"/>
    </row>
    <row r="41" customFormat="false" ht="15" hidden="false" customHeight="true" outlineLevel="0" collapsed="false">
      <c r="A41" s="41" t="s">
        <v>184</v>
      </c>
      <c r="B41" s="46" t="n">
        <v>0</v>
      </c>
      <c r="D41" s="45"/>
    </row>
    <row r="42" customFormat="false" ht="15" hidden="false" customHeight="true" outlineLevel="0" collapsed="false">
      <c r="A42" s="41" t="s">
        <v>185</v>
      </c>
      <c r="B42" s="46" t="n">
        <v>5399.55</v>
      </c>
      <c r="D42" s="45"/>
    </row>
    <row r="43" customFormat="false" ht="15" hidden="false" customHeight="true" outlineLevel="0" collapsed="false">
      <c r="A43" s="44" t="s">
        <v>186</v>
      </c>
      <c r="B43" s="46" t="n">
        <v>918507.23</v>
      </c>
      <c r="C43" s="46" t="n">
        <v>1113558</v>
      </c>
      <c r="D43" s="47" t="n">
        <v>0.824840044254543</v>
      </c>
    </row>
    <row r="44" customFormat="false" ht="15" hidden="false" customHeight="true" outlineLevel="0" collapsed="false">
      <c r="A44" s="41" t="s">
        <v>187</v>
      </c>
      <c r="B44" s="46" t="n">
        <v>0</v>
      </c>
      <c r="C44" s="46" t="n">
        <v>10000</v>
      </c>
      <c r="D44" s="47" t="n">
        <v>0</v>
      </c>
    </row>
    <row r="45" customFormat="false" ht="15" hidden="false" customHeight="true" outlineLevel="0" collapsed="false">
      <c r="A45" s="41" t="s">
        <v>188</v>
      </c>
      <c r="B45" s="46" t="n">
        <v>2300</v>
      </c>
      <c r="C45" s="46" t="n">
        <v>10000</v>
      </c>
      <c r="D45" s="47" t="n">
        <v>0.23</v>
      </c>
    </row>
    <row r="46" customFormat="false" ht="15" hidden="false" customHeight="true" outlineLevel="0" collapsed="false">
      <c r="A46" s="41" t="s">
        <v>189</v>
      </c>
      <c r="D46" s="45"/>
    </row>
    <row r="47" customFormat="false" ht="15" hidden="false" customHeight="true" outlineLevel="0" collapsed="false">
      <c r="A47" s="41" t="s">
        <v>190</v>
      </c>
      <c r="B47" s="46" t="n">
        <v>4370.29</v>
      </c>
      <c r="C47" s="46" t="n">
        <v>4000</v>
      </c>
      <c r="D47" s="47" t="n">
        <v>1.0925725</v>
      </c>
    </row>
    <row r="48" customFormat="false" ht="15" hidden="false" customHeight="true" outlineLevel="0" collapsed="false">
      <c r="A48" s="41" t="s">
        <v>191</v>
      </c>
      <c r="B48" s="46" t="n">
        <v>5000</v>
      </c>
      <c r="C48" s="46" t="n">
        <v>5000</v>
      </c>
      <c r="D48" s="47" t="n">
        <v>1</v>
      </c>
    </row>
    <row r="49" customFormat="false" ht="15" hidden="false" customHeight="true" outlineLevel="0" collapsed="false">
      <c r="A49" s="41" t="s">
        <v>192</v>
      </c>
      <c r="B49" s="46" t="n">
        <v>1500</v>
      </c>
      <c r="C49" s="46" t="n">
        <v>1750</v>
      </c>
      <c r="D49" s="47" t="n">
        <v>0.857142857142857</v>
      </c>
    </row>
    <row r="50" customFormat="false" ht="15" hidden="false" customHeight="true" outlineLevel="0" collapsed="false">
      <c r="A50" s="44" t="s">
        <v>193</v>
      </c>
      <c r="B50" s="46" t="n">
        <v>10870.29</v>
      </c>
      <c r="C50" s="46" t="n">
        <v>10750</v>
      </c>
      <c r="D50" s="47" t="n">
        <v>1.01118976744186</v>
      </c>
    </row>
    <row r="51" customFormat="false" ht="15" hidden="false" customHeight="true" outlineLevel="0" collapsed="false">
      <c r="A51" s="41" t="s">
        <v>194</v>
      </c>
      <c r="D51" s="45"/>
    </row>
    <row r="52" customFormat="false" ht="15" hidden="false" customHeight="true" outlineLevel="0" collapsed="false">
      <c r="A52" s="41" t="s">
        <v>195</v>
      </c>
      <c r="B52" s="46" t="n">
        <v>806.33</v>
      </c>
      <c r="C52" s="46" t="n">
        <v>1500</v>
      </c>
      <c r="D52" s="47" t="n">
        <v>0.537553333333333</v>
      </c>
    </row>
    <row r="53" customFormat="false" ht="15" hidden="false" customHeight="true" outlineLevel="0" collapsed="false">
      <c r="A53" s="41" t="s">
        <v>196</v>
      </c>
      <c r="B53" s="46" t="n">
        <v>7449.09</v>
      </c>
      <c r="C53" s="46" t="n">
        <v>15000</v>
      </c>
      <c r="D53" s="47" t="n">
        <v>0.496606</v>
      </c>
    </row>
    <row r="54" customFormat="false" ht="15" hidden="false" customHeight="true" outlineLevel="0" collapsed="false">
      <c r="A54" s="44" t="s">
        <v>197</v>
      </c>
      <c r="B54" s="46" t="n">
        <v>8255.42</v>
      </c>
      <c r="C54" s="46" t="n">
        <v>16500</v>
      </c>
      <c r="D54" s="47" t="n">
        <v>0.500328484848485</v>
      </c>
    </row>
    <row r="55" customFormat="false" ht="15" hidden="false" customHeight="true" outlineLevel="0" collapsed="false">
      <c r="A55" s="41" t="s">
        <v>198</v>
      </c>
      <c r="D55" s="45"/>
    </row>
    <row r="56" customFormat="false" ht="15" hidden="false" customHeight="true" outlineLevel="0" collapsed="false">
      <c r="A56" s="41" t="s">
        <v>199</v>
      </c>
      <c r="B56" s="46" t="n">
        <v>34465.58</v>
      </c>
      <c r="C56" s="46" t="n">
        <v>32500</v>
      </c>
      <c r="D56" s="47" t="n">
        <v>1.06047938461539</v>
      </c>
    </row>
    <row r="57" customFormat="false" ht="15" hidden="false" customHeight="true" outlineLevel="0" collapsed="false">
      <c r="A57" s="41" t="s">
        <v>200</v>
      </c>
      <c r="B57" s="46" t="n">
        <v>35407.5</v>
      </c>
      <c r="C57" s="46" t="n">
        <v>32050</v>
      </c>
      <c r="D57" s="47" t="n">
        <v>1.10475819032761</v>
      </c>
    </row>
    <row r="58" customFormat="false" ht="15" hidden="false" customHeight="true" outlineLevel="0" collapsed="false">
      <c r="A58" s="41" t="s">
        <v>201</v>
      </c>
      <c r="B58" s="46" t="n">
        <v>22649.99</v>
      </c>
      <c r="C58" s="46" t="n">
        <v>22100</v>
      </c>
      <c r="D58" s="47" t="n">
        <v>1.02488642533937</v>
      </c>
    </row>
    <row r="59" customFormat="false" ht="15" hidden="false" customHeight="true" outlineLevel="0" collapsed="false">
      <c r="A59" s="41" t="s">
        <v>202</v>
      </c>
      <c r="B59" s="46" t="n">
        <v>32413.77</v>
      </c>
      <c r="C59" s="46" t="n">
        <v>40000</v>
      </c>
      <c r="D59" s="47" t="n">
        <v>0.81034425</v>
      </c>
    </row>
    <row r="60" customFormat="false" ht="15" hidden="false" customHeight="true" outlineLevel="0" collapsed="false">
      <c r="A60" s="41" t="s">
        <v>203</v>
      </c>
      <c r="B60" s="46" t="n">
        <v>16250</v>
      </c>
      <c r="C60" s="46" t="n">
        <v>16250</v>
      </c>
      <c r="D60" s="47" t="n">
        <v>1</v>
      </c>
    </row>
    <row r="61" customFormat="false" ht="15" hidden="false" customHeight="true" outlineLevel="0" collapsed="false">
      <c r="A61" s="41" t="s">
        <v>204</v>
      </c>
      <c r="B61" s="46" t="n">
        <v>29810</v>
      </c>
      <c r="C61" s="46" t="n">
        <v>38325</v>
      </c>
      <c r="D61" s="47" t="n">
        <v>0.777821265492498</v>
      </c>
    </row>
    <row r="62" customFormat="false" ht="15" hidden="false" customHeight="true" outlineLevel="0" collapsed="false">
      <c r="A62" s="41" t="s">
        <v>205</v>
      </c>
      <c r="B62" s="46" t="n">
        <v>28900</v>
      </c>
      <c r="C62" s="46" t="n">
        <v>40000</v>
      </c>
      <c r="D62" s="47" t="n">
        <v>0.7225</v>
      </c>
    </row>
    <row r="63" customFormat="false" ht="15" hidden="false" customHeight="true" outlineLevel="0" collapsed="false">
      <c r="A63" s="41" t="s">
        <v>206</v>
      </c>
      <c r="B63" s="46" t="n">
        <v>0</v>
      </c>
      <c r="C63" s="46" t="n">
        <v>0</v>
      </c>
      <c r="D63" s="45"/>
    </row>
    <row r="64" customFormat="false" ht="15" hidden="false" customHeight="true" outlineLevel="0" collapsed="false">
      <c r="A64" s="41" t="s">
        <v>207</v>
      </c>
      <c r="B64" s="46" t="n">
        <v>0</v>
      </c>
      <c r="C64" s="46" t="n">
        <v>0</v>
      </c>
      <c r="D64" s="45"/>
    </row>
    <row r="65" customFormat="false" ht="15" hidden="false" customHeight="true" outlineLevel="0" collapsed="false">
      <c r="A65" s="41" t="s">
        <v>208</v>
      </c>
      <c r="B65" s="46" t="n">
        <v>5390</v>
      </c>
      <c r="C65" s="46" t="n">
        <v>2000</v>
      </c>
      <c r="D65" s="47" t="n">
        <v>2.695</v>
      </c>
    </row>
    <row r="66" customFormat="false" ht="15" hidden="false" customHeight="true" outlineLevel="0" collapsed="false">
      <c r="A66" s="41" t="s">
        <v>209</v>
      </c>
      <c r="B66" s="46" t="n">
        <v>3100</v>
      </c>
      <c r="C66" s="46" t="n">
        <v>9000</v>
      </c>
      <c r="D66" s="47" t="n">
        <v>0.344444444444444</v>
      </c>
    </row>
    <row r="67" customFormat="false" ht="15" hidden="false" customHeight="true" outlineLevel="0" collapsed="false">
      <c r="A67" s="41" t="s">
        <v>210</v>
      </c>
      <c r="B67" s="46" t="n">
        <v>192185.85</v>
      </c>
      <c r="C67" s="46" t="n">
        <v>260000</v>
      </c>
      <c r="D67" s="47" t="n">
        <v>0.739176346153846</v>
      </c>
    </row>
    <row r="68" customFormat="false" ht="15" hidden="false" customHeight="true" outlineLevel="0" collapsed="false">
      <c r="A68" s="41" t="s">
        <v>211</v>
      </c>
      <c r="B68" s="46" t="n">
        <v>2365.5</v>
      </c>
      <c r="C68" s="46" t="n">
        <v>5000</v>
      </c>
      <c r="D68" s="47" t="n">
        <v>0.4731</v>
      </c>
    </row>
    <row r="69" customFormat="false" ht="15" hidden="false" customHeight="true" outlineLevel="0" collapsed="false">
      <c r="A69" s="41" t="s">
        <v>212</v>
      </c>
      <c r="B69" s="46" t="n">
        <v>3051</v>
      </c>
      <c r="C69" s="46" t="n">
        <v>3000</v>
      </c>
      <c r="D69" s="47" t="n">
        <v>1.017</v>
      </c>
    </row>
    <row r="70" customFormat="false" ht="15" hidden="false" customHeight="true" outlineLevel="0" collapsed="false">
      <c r="A70" s="41" t="s">
        <v>213</v>
      </c>
      <c r="B70" s="46" t="n">
        <v>434001.51</v>
      </c>
      <c r="C70" s="46" t="n">
        <v>500000</v>
      </c>
      <c r="D70" s="47" t="n">
        <v>0.86800302</v>
      </c>
    </row>
    <row r="71" customFormat="false" ht="15" hidden="false" customHeight="true" outlineLevel="0" collapsed="false">
      <c r="A71" s="41" t="s">
        <v>214</v>
      </c>
      <c r="B71" s="46" t="n">
        <v>0</v>
      </c>
      <c r="C71" s="46" t="n">
        <v>500</v>
      </c>
      <c r="D71" s="47" t="n">
        <v>0</v>
      </c>
    </row>
    <row r="72" customFormat="false" ht="15" hidden="false" customHeight="true" outlineLevel="0" collapsed="false">
      <c r="A72" s="41" t="s">
        <v>215</v>
      </c>
      <c r="B72" s="46" t="n">
        <v>26736.66</v>
      </c>
      <c r="C72" s="46" t="n">
        <v>10000</v>
      </c>
      <c r="D72" s="47" t="n">
        <v>2.673666</v>
      </c>
    </row>
    <row r="73" customFormat="false" ht="15" hidden="false" customHeight="true" outlineLevel="0" collapsed="false">
      <c r="A73" s="41" t="s">
        <v>216</v>
      </c>
      <c r="B73" s="46" t="n">
        <v>0</v>
      </c>
      <c r="C73" s="46" t="n">
        <v>0</v>
      </c>
      <c r="D73" s="45"/>
    </row>
    <row r="74" customFormat="false" ht="15" hidden="false" customHeight="true" outlineLevel="0" collapsed="false">
      <c r="A74" s="41" t="s">
        <v>217</v>
      </c>
      <c r="B74" s="46" t="n">
        <v>4000</v>
      </c>
      <c r="C74" s="46" t="n">
        <v>10000</v>
      </c>
      <c r="D74" s="47" t="n">
        <v>0.4</v>
      </c>
    </row>
    <row r="75" customFormat="false" ht="15" hidden="false" customHeight="true" outlineLevel="0" collapsed="false">
      <c r="A75" s="41" t="s">
        <v>218</v>
      </c>
      <c r="B75" s="46" t="n">
        <v>21348.85</v>
      </c>
      <c r="C75" s="46" t="n">
        <v>20000</v>
      </c>
      <c r="D75" s="47" t="n">
        <v>1.0674425</v>
      </c>
    </row>
    <row r="76" customFormat="false" ht="15" hidden="false" customHeight="true" outlineLevel="0" collapsed="false">
      <c r="A76" s="41" t="s">
        <v>219</v>
      </c>
      <c r="B76" s="46" t="n">
        <v>19605</v>
      </c>
      <c r="C76" s="46" t="n">
        <v>35000</v>
      </c>
      <c r="D76" s="47" t="n">
        <v>0.560142857142857</v>
      </c>
    </row>
    <row r="77" customFormat="false" ht="15" hidden="false" customHeight="true" outlineLevel="0" collapsed="false">
      <c r="A77" s="44" t="s">
        <v>220</v>
      </c>
      <c r="B77" s="46" t="n">
        <v>911681.21</v>
      </c>
      <c r="C77" s="46" t="n">
        <v>1075725</v>
      </c>
      <c r="D77" s="47" t="n">
        <v>0.847503971739989</v>
      </c>
    </row>
    <row r="78" customFormat="false" ht="15" hidden="false" customHeight="true" outlineLevel="0" collapsed="false">
      <c r="A78" s="41" t="s">
        <v>221</v>
      </c>
      <c r="D78" s="45"/>
    </row>
    <row r="79" customFormat="false" ht="15" hidden="false" customHeight="true" outlineLevel="0" collapsed="false">
      <c r="A79" s="41" t="s">
        <v>222</v>
      </c>
      <c r="B79" s="46" t="n">
        <v>1500</v>
      </c>
      <c r="C79" s="46" t="n">
        <v>8000</v>
      </c>
      <c r="D79" s="47" t="n">
        <v>0.1875</v>
      </c>
    </row>
    <row r="80" customFormat="false" ht="15" hidden="false" customHeight="true" outlineLevel="0" collapsed="false">
      <c r="A80" s="41" t="s">
        <v>223</v>
      </c>
      <c r="B80" s="46" t="n">
        <v>12205.5</v>
      </c>
      <c r="C80" s="46" t="n">
        <v>69000</v>
      </c>
      <c r="D80" s="47" t="n">
        <v>0.176891304347826</v>
      </c>
    </row>
    <row r="81" customFormat="false" ht="15" hidden="false" customHeight="true" outlineLevel="0" collapsed="false">
      <c r="A81" s="41" t="s">
        <v>224</v>
      </c>
      <c r="B81" s="46" t="n">
        <v>5324.33</v>
      </c>
      <c r="C81" s="46" t="n">
        <v>13000</v>
      </c>
      <c r="D81" s="47" t="n">
        <v>0.409563846153846</v>
      </c>
    </row>
    <row r="82" customFormat="false" ht="15" hidden="false" customHeight="true" outlineLevel="0" collapsed="false">
      <c r="A82" s="41" t="s">
        <v>225</v>
      </c>
      <c r="B82" s="46" t="n">
        <v>239.96</v>
      </c>
      <c r="C82" s="46" t="n">
        <v>1000</v>
      </c>
      <c r="D82" s="47" t="n">
        <v>0.23996</v>
      </c>
    </row>
    <row r="83" customFormat="false" ht="15" hidden="false" customHeight="true" outlineLevel="0" collapsed="false">
      <c r="A83" s="41" t="s">
        <v>226</v>
      </c>
      <c r="B83" s="46" t="n">
        <v>0</v>
      </c>
      <c r="C83" s="46" t="n">
        <v>1000</v>
      </c>
      <c r="D83" s="47" t="n">
        <v>0</v>
      </c>
    </row>
    <row r="84" customFormat="false" ht="15" hidden="false" customHeight="true" outlineLevel="0" collapsed="false">
      <c r="A84" s="41" t="s">
        <v>227</v>
      </c>
      <c r="B84" s="46" t="n">
        <v>6153.12</v>
      </c>
      <c r="C84" s="46" t="n">
        <v>6000</v>
      </c>
      <c r="D84" s="47" t="n">
        <v>1.02552</v>
      </c>
    </row>
    <row r="85" customFormat="false" ht="15" hidden="false" customHeight="true" outlineLevel="0" collapsed="false">
      <c r="A85" s="44" t="s">
        <v>228</v>
      </c>
      <c r="B85" s="46" t="n">
        <v>25422.91</v>
      </c>
      <c r="C85" s="46" t="n">
        <v>98000</v>
      </c>
      <c r="D85" s="47" t="n">
        <v>0.259417448979592</v>
      </c>
    </row>
    <row r="86" customFormat="false" ht="15" hidden="false" customHeight="true" outlineLevel="0" collapsed="false">
      <c r="A86" s="41" t="s">
        <v>229</v>
      </c>
      <c r="D86" s="45"/>
    </row>
    <row r="87" customFormat="false" ht="15" hidden="false" customHeight="true" outlineLevel="0" collapsed="false">
      <c r="A87" s="41" t="s">
        <v>230</v>
      </c>
      <c r="B87" s="46" t="n">
        <v>17762.64</v>
      </c>
      <c r="C87" s="46" t="n">
        <v>22400</v>
      </c>
      <c r="D87" s="47" t="n">
        <v>0.792975</v>
      </c>
    </row>
    <row r="88" customFormat="false" ht="15" hidden="false" customHeight="true" outlineLevel="0" collapsed="false">
      <c r="A88" s="41" t="s">
        <v>231</v>
      </c>
      <c r="B88" s="46" t="n">
        <v>1449</v>
      </c>
      <c r="C88" s="46" t="n">
        <v>5000</v>
      </c>
      <c r="D88" s="47" t="n">
        <v>0.2898</v>
      </c>
    </row>
    <row r="89" customFormat="false" ht="15" hidden="false" customHeight="true" outlineLevel="0" collapsed="false">
      <c r="A89" s="41" t="s">
        <v>232</v>
      </c>
      <c r="B89" s="46" t="n">
        <v>2000</v>
      </c>
      <c r="C89" s="46" t="n">
        <v>5000</v>
      </c>
      <c r="D89" s="47" t="n">
        <v>0.4</v>
      </c>
    </row>
    <row r="90" customFormat="false" ht="15" hidden="false" customHeight="true" outlineLevel="0" collapsed="false">
      <c r="A90" s="41" t="s">
        <v>233</v>
      </c>
      <c r="B90" s="46" t="n">
        <v>44090.2</v>
      </c>
      <c r="C90" s="46" t="n">
        <v>49000</v>
      </c>
      <c r="D90" s="47" t="n">
        <v>0.8998</v>
      </c>
    </row>
    <row r="91" customFormat="false" ht="15" hidden="false" customHeight="true" outlineLevel="0" collapsed="false">
      <c r="A91" s="41" t="s">
        <v>234</v>
      </c>
      <c r="B91" s="46" t="n">
        <v>8233.33</v>
      </c>
      <c r="C91" s="46" t="n">
        <v>8000</v>
      </c>
      <c r="D91" s="47" t="n">
        <v>1.02916625</v>
      </c>
    </row>
    <row r="92" customFormat="false" ht="15" hidden="false" customHeight="true" outlineLevel="0" collapsed="false">
      <c r="A92" s="41" t="s">
        <v>235</v>
      </c>
      <c r="B92" s="46" t="n">
        <v>0</v>
      </c>
      <c r="C92" s="46" t="n">
        <v>4000</v>
      </c>
      <c r="D92" s="47" t="n">
        <v>0</v>
      </c>
    </row>
    <row r="93" customFormat="false" ht="15" hidden="false" customHeight="true" outlineLevel="0" collapsed="false">
      <c r="A93" s="44" t="s">
        <v>236</v>
      </c>
      <c r="B93" s="46" t="n">
        <v>73535.17</v>
      </c>
      <c r="C93" s="46" t="n">
        <v>93400</v>
      </c>
      <c r="D93" s="47" t="n">
        <v>0.787314453961456</v>
      </c>
    </row>
    <row r="94" customFormat="false" ht="15" hidden="false" customHeight="true" outlineLevel="0" collapsed="false">
      <c r="A94" s="41" t="s">
        <v>237</v>
      </c>
      <c r="D94" s="45"/>
    </row>
    <row r="95" customFormat="false" ht="15" hidden="false" customHeight="true" outlineLevel="0" collapsed="false">
      <c r="A95" s="41" t="s">
        <v>238</v>
      </c>
      <c r="B95" s="46" t="n">
        <v>1025</v>
      </c>
      <c r="C95" s="46" t="n">
        <v>10000</v>
      </c>
      <c r="D95" s="47" t="n">
        <v>0.1025</v>
      </c>
    </row>
    <row r="96" customFormat="false" ht="15" hidden="false" customHeight="true" outlineLevel="0" collapsed="false">
      <c r="A96" s="44" t="s">
        <v>239</v>
      </c>
      <c r="B96" s="46" t="n">
        <v>1025</v>
      </c>
      <c r="C96" s="46" t="n">
        <v>10000</v>
      </c>
      <c r="D96" s="47" t="n">
        <v>0.1025</v>
      </c>
    </row>
    <row r="97" customFormat="false" ht="15" hidden="false" customHeight="true" outlineLevel="0" collapsed="false">
      <c r="A97" s="41" t="s">
        <v>240</v>
      </c>
      <c r="D97" s="45"/>
    </row>
    <row r="98" customFormat="false" ht="15" hidden="false" customHeight="true" outlineLevel="0" collapsed="false">
      <c r="A98" s="41" t="s">
        <v>241</v>
      </c>
      <c r="B98" s="46" t="n">
        <v>1351.85</v>
      </c>
      <c r="C98" s="46" t="n">
        <v>2688</v>
      </c>
      <c r="D98" s="47" t="n">
        <v>0.502920386904762</v>
      </c>
    </row>
    <row r="99" customFormat="false" ht="15" hidden="false" customHeight="true" outlineLevel="0" collapsed="false">
      <c r="A99" s="41" t="s">
        <v>242</v>
      </c>
      <c r="B99" s="46" t="n">
        <v>387.9</v>
      </c>
      <c r="C99" s="46" t="n">
        <v>500</v>
      </c>
      <c r="D99" s="47" t="n">
        <v>0.7758</v>
      </c>
    </row>
    <row r="100" customFormat="false" ht="15" hidden="false" customHeight="true" outlineLevel="0" collapsed="false">
      <c r="A100" s="41" t="s">
        <v>243</v>
      </c>
      <c r="B100" s="46" t="n">
        <v>572.34</v>
      </c>
      <c r="C100" s="46" t="n">
        <v>600</v>
      </c>
      <c r="D100" s="47" t="n">
        <v>0.9539</v>
      </c>
    </row>
    <row r="101" customFormat="false" ht="15" hidden="false" customHeight="true" outlineLevel="0" collapsed="false">
      <c r="A101" s="41" t="s">
        <v>244</v>
      </c>
      <c r="B101" s="46" t="n">
        <v>910</v>
      </c>
      <c r="C101" s="46" t="n">
        <v>2000</v>
      </c>
      <c r="D101" s="47" t="n">
        <v>0.455</v>
      </c>
    </row>
    <row r="102" customFormat="false" ht="15" hidden="false" customHeight="true" outlineLevel="0" collapsed="false">
      <c r="A102" s="41" t="s">
        <v>245</v>
      </c>
      <c r="B102" s="46" t="n">
        <v>3672.92</v>
      </c>
      <c r="C102" s="46" t="n">
        <v>2200</v>
      </c>
      <c r="D102" s="47" t="n">
        <v>1.66950909090909</v>
      </c>
    </row>
    <row r="103" customFormat="false" ht="15" hidden="false" customHeight="true" outlineLevel="0" collapsed="false">
      <c r="A103" s="41" t="s">
        <v>246</v>
      </c>
      <c r="B103" s="46" t="n">
        <v>850.77</v>
      </c>
      <c r="C103" s="46" t="n">
        <v>900</v>
      </c>
      <c r="D103" s="47" t="n">
        <v>0.9453</v>
      </c>
    </row>
    <row r="104" customFormat="false" ht="15" hidden="false" customHeight="true" outlineLevel="0" collapsed="false">
      <c r="A104" s="41" t="s">
        <v>247</v>
      </c>
      <c r="B104" s="46" t="n">
        <v>93.86</v>
      </c>
      <c r="C104" s="46" t="n">
        <v>200</v>
      </c>
      <c r="D104" s="47" t="n">
        <v>0.4693</v>
      </c>
    </row>
    <row r="105" customFormat="false" ht="15" hidden="false" customHeight="true" outlineLevel="0" collapsed="false">
      <c r="A105" s="41" t="s">
        <v>248</v>
      </c>
      <c r="B105" s="46" t="n">
        <v>783.9</v>
      </c>
      <c r="C105" s="46" t="n">
        <v>0</v>
      </c>
      <c r="D105" s="45"/>
    </row>
    <row r="106" customFormat="false" ht="15" hidden="false" customHeight="true" outlineLevel="0" collapsed="false">
      <c r="A106" s="41" t="s">
        <v>249</v>
      </c>
      <c r="B106" s="46" t="n">
        <v>14843.41</v>
      </c>
      <c r="C106" s="46" t="n">
        <v>17500</v>
      </c>
      <c r="D106" s="47" t="n">
        <v>0.848194857142857</v>
      </c>
    </row>
    <row r="107" customFormat="false" ht="15" hidden="false" customHeight="true" outlineLevel="0" collapsed="false">
      <c r="A107" s="41" t="s">
        <v>250</v>
      </c>
      <c r="B107" s="46" t="n">
        <v>10</v>
      </c>
      <c r="C107" s="46" t="n">
        <v>0</v>
      </c>
    </row>
    <row r="108" customFormat="false" ht="15" hidden="false" customHeight="true" outlineLevel="0" collapsed="false">
      <c r="A108" s="41" t="s">
        <v>251</v>
      </c>
      <c r="B108" s="46" t="n">
        <v>2138.06</v>
      </c>
      <c r="C108" s="46" t="n">
        <v>750</v>
      </c>
      <c r="D108" s="47" t="n">
        <v>2.85074666666667</v>
      </c>
    </row>
    <row r="109" customFormat="false" ht="15" hidden="false" customHeight="true" outlineLevel="0" collapsed="false">
      <c r="A109" s="41" t="s">
        <v>252</v>
      </c>
      <c r="B109" s="46" t="n">
        <v>4195.62</v>
      </c>
      <c r="C109" s="46" t="n">
        <v>3059</v>
      </c>
      <c r="D109" s="47" t="n">
        <v>1.37156587119974</v>
      </c>
    </row>
    <row r="110" customFormat="false" ht="15" hidden="false" customHeight="true" outlineLevel="0" collapsed="false">
      <c r="A110" s="41" t="s">
        <v>253</v>
      </c>
      <c r="B110" s="46" t="n">
        <v>15081.52</v>
      </c>
      <c r="C110" s="46" t="n">
        <v>18000</v>
      </c>
      <c r="D110" s="47" t="n">
        <v>0.837862222222222</v>
      </c>
    </row>
    <row r="111" customFormat="false" ht="15" hidden="false" customHeight="true" outlineLevel="0" collapsed="false">
      <c r="A111" s="41" t="s">
        <v>254</v>
      </c>
      <c r="B111" s="46" t="n">
        <v>0</v>
      </c>
      <c r="C111" s="46" t="n">
        <v>200</v>
      </c>
      <c r="D111" s="47" t="n">
        <v>0</v>
      </c>
    </row>
    <row r="112" customFormat="false" ht="15" hidden="false" customHeight="true" outlineLevel="0" collapsed="false">
      <c r="A112" s="41" t="s">
        <v>255</v>
      </c>
      <c r="B112" s="46" t="n">
        <v>12</v>
      </c>
      <c r="C112" s="46" t="n">
        <v>200</v>
      </c>
      <c r="D112" s="47" t="n">
        <v>0.06</v>
      </c>
    </row>
    <row r="113" customFormat="false" ht="15" hidden="false" customHeight="true" outlineLevel="0" collapsed="false">
      <c r="A113" s="44" t="s">
        <v>256</v>
      </c>
      <c r="B113" s="46" t="n">
        <v>44904.15</v>
      </c>
      <c r="C113" s="46" t="n">
        <v>48797</v>
      </c>
      <c r="D113" s="47" t="n">
        <v>0.920223579318401</v>
      </c>
    </row>
    <row r="114" customFormat="false" ht="15" hidden="false" customHeight="true" outlineLevel="0" collapsed="false">
      <c r="A114" s="41" t="s">
        <v>257</v>
      </c>
      <c r="D114" s="45"/>
    </row>
    <row r="115" customFormat="false" ht="15" hidden="false" customHeight="true" outlineLevel="0" collapsed="false">
      <c r="A115" s="41" t="s">
        <v>258</v>
      </c>
      <c r="B115" s="46" t="n">
        <v>0</v>
      </c>
      <c r="C115" s="46" t="n">
        <v>24000</v>
      </c>
      <c r="D115" s="47" t="n">
        <v>0</v>
      </c>
    </row>
    <row r="116" customFormat="false" ht="15" hidden="false" customHeight="true" outlineLevel="0" collapsed="false">
      <c r="A116" s="41" t="s">
        <v>259</v>
      </c>
      <c r="B116" s="46" t="n">
        <v>31006.8</v>
      </c>
      <c r="C116" s="46" t="n">
        <v>36000</v>
      </c>
      <c r="D116" s="47" t="n">
        <v>0.8613</v>
      </c>
    </row>
    <row r="117" customFormat="false" ht="15" hidden="false" customHeight="true" outlineLevel="0" collapsed="false">
      <c r="A117" s="41" t="s">
        <v>260</v>
      </c>
      <c r="B117" s="46" t="n">
        <v>117451.5</v>
      </c>
      <c r="C117" s="46" t="n">
        <v>150000</v>
      </c>
      <c r="D117" s="47" t="n">
        <v>0.78301</v>
      </c>
    </row>
    <row r="118" customFormat="false" ht="15" hidden="false" customHeight="true" outlineLevel="0" collapsed="false">
      <c r="A118" s="44" t="s">
        <v>261</v>
      </c>
      <c r="B118" s="46" t="n">
        <v>148458.3</v>
      </c>
      <c r="C118" s="46" t="n">
        <v>210000</v>
      </c>
      <c r="D118" s="47" t="n">
        <v>0.706944285714286</v>
      </c>
    </row>
    <row r="119" customFormat="false" ht="15" hidden="false" customHeight="true" outlineLevel="0" collapsed="false">
      <c r="A119" s="41" t="s">
        <v>262</v>
      </c>
      <c r="D119" s="45"/>
    </row>
    <row r="120" customFormat="false" ht="15" hidden="false" customHeight="true" outlineLevel="0" collapsed="false">
      <c r="A120" s="41" t="s">
        <v>263</v>
      </c>
      <c r="B120" s="46" t="n">
        <v>26896.13</v>
      </c>
      <c r="C120" s="46" t="n">
        <v>50000</v>
      </c>
      <c r="D120" s="47" t="n">
        <v>0.5379226</v>
      </c>
    </row>
    <row r="121" customFormat="false" ht="15" hidden="false" customHeight="true" outlineLevel="0" collapsed="false">
      <c r="A121" s="41" t="s">
        <v>264</v>
      </c>
      <c r="B121" s="46" t="n">
        <v>8292</v>
      </c>
      <c r="C121" s="46" t="n">
        <v>5000</v>
      </c>
      <c r="D121" s="47" t="n">
        <v>1.6584</v>
      </c>
    </row>
    <row r="122" customFormat="false" ht="15" hidden="false" customHeight="true" outlineLevel="0" collapsed="false">
      <c r="A122" s="41" t="s">
        <v>265</v>
      </c>
      <c r="B122" s="46" t="n">
        <v>1363.15</v>
      </c>
      <c r="C122" s="46" t="n">
        <v>2000</v>
      </c>
      <c r="D122" s="47" t="n">
        <v>0.681575</v>
      </c>
    </row>
    <row r="123" customFormat="false" ht="15" hidden="false" customHeight="true" outlineLevel="0" collapsed="false">
      <c r="A123" s="41" t="s">
        <v>266</v>
      </c>
      <c r="B123" s="46" t="n">
        <v>2274</v>
      </c>
      <c r="C123" s="46" t="n">
        <v>2000</v>
      </c>
      <c r="D123" s="47" t="n">
        <v>1.137</v>
      </c>
    </row>
    <row r="124" customFormat="false" ht="15" hidden="false" customHeight="true" outlineLevel="0" collapsed="false">
      <c r="A124" s="41" t="s">
        <v>267</v>
      </c>
      <c r="B124" s="46" t="n">
        <v>1243.28</v>
      </c>
      <c r="C124" s="46" t="n">
        <v>2000</v>
      </c>
      <c r="D124" s="47" t="n">
        <v>0.62164</v>
      </c>
    </row>
    <row r="125" customFormat="false" ht="15" hidden="false" customHeight="true" outlineLevel="0" collapsed="false">
      <c r="A125" s="44" t="s">
        <v>268</v>
      </c>
      <c r="B125" s="46" t="n">
        <v>40068.56</v>
      </c>
      <c r="C125" s="46" t="n">
        <v>61000</v>
      </c>
      <c r="D125" s="47" t="n">
        <v>0.656861639344262</v>
      </c>
    </row>
    <row r="126" customFormat="false" ht="15" hidden="false" customHeight="true" outlineLevel="0" collapsed="false">
      <c r="A126" s="41" t="s">
        <v>269</v>
      </c>
      <c r="B126" s="46" t="n">
        <v>0</v>
      </c>
      <c r="D126" s="45"/>
    </row>
    <row r="127" customFormat="false" ht="15" hidden="false" customHeight="true" outlineLevel="0" collapsed="false">
      <c r="A127" s="44" t="s">
        <v>270</v>
      </c>
      <c r="B127" s="46" t="n">
        <v>2185028.24</v>
      </c>
      <c r="C127" s="46" t="n">
        <v>2757730</v>
      </c>
      <c r="D127" s="47" t="n">
        <v>0.792328560083837</v>
      </c>
    </row>
    <row r="128" customFormat="false" ht="15" hidden="false" customHeight="true" outlineLevel="0" collapsed="false">
      <c r="A128" s="44" t="s">
        <v>271</v>
      </c>
      <c r="B128" s="46" t="n">
        <v>249392.49</v>
      </c>
      <c r="C128" s="46" t="n">
        <v>-281280</v>
      </c>
      <c r="D128" s="47" t="n">
        <v>-0.88663427901024</v>
      </c>
    </row>
    <row r="129" customFormat="false" ht="15" hidden="false" customHeight="true" outlineLevel="0" collapsed="false">
      <c r="A129" s="41" t="s">
        <v>272</v>
      </c>
    </row>
    <row r="130" customFormat="false" ht="15" hidden="false" customHeight="true" outlineLevel="0" collapsed="false">
      <c r="A130" s="41" t="s">
        <v>273</v>
      </c>
      <c r="B130" s="46" t="n">
        <v>0</v>
      </c>
      <c r="D130" s="45"/>
    </row>
    <row r="131" customFormat="false" ht="15" hidden="false" customHeight="true" outlineLevel="0" collapsed="false">
      <c r="A131" s="41" t="s">
        <v>274</v>
      </c>
      <c r="B131" s="46" t="n">
        <v>395.4</v>
      </c>
      <c r="D131" s="45"/>
    </row>
    <row r="132" customFormat="false" ht="15" hidden="false" customHeight="true" outlineLevel="0" collapsed="false">
      <c r="A132" s="41" t="s">
        <v>275</v>
      </c>
      <c r="B132" s="46" t="n">
        <v>0</v>
      </c>
      <c r="D132" s="45"/>
    </row>
    <row r="133" customFormat="false" ht="15" hidden="false" customHeight="true" outlineLevel="0" collapsed="false">
      <c r="A133" s="44" t="s">
        <v>276</v>
      </c>
      <c r="B133" s="46" t="n">
        <v>395.4</v>
      </c>
      <c r="C133" s="46" t="n">
        <v>0</v>
      </c>
      <c r="D133" s="47" t="n">
        <v>0</v>
      </c>
    </row>
    <row r="134" customFormat="false" ht="15" hidden="false" customHeight="true" outlineLevel="0" collapsed="false">
      <c r="A134" s="44" t="s">
        <v>277</v>
      </c>
      <c r="B134" s="46" t="n">
        <v>248997.09</v>
      </c>
      <c r="C134" s="46" t="n">
        <v>-281280</v>
      </c>
      <c r="D134" s="47" t="n">
        <v>-0.88522856228669</v>
      </c>
    </row>
    <row r="135" customFormat="false" ht="15" hidden="false" customHeight="true" outlineLevel="0" collapsed="false">
      <c r="B135" s="46" t="n">
        <v>2.3283064365387E-010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5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0" topLeftCell="A58" activePane="bottomLeft" state="frozen"/>
      <selection pane="topLeft" activeCell="A1" activeCellId="0" sqref="A1"/>
      <selection pane="bottomLeft" activeCell="B67" activeCellId="0" sqref="B67"/>
    </sheetView>
  </sheetViews>
  <sheetFormatPr defaultColWidth="8.71484375" defaultRowHeight="15" zeroHeight="false" outlineLevelRow="0" outlineLevelCol="0"/>
  <cols>
    <col collapsed="false" customWidth="true" hidden="false" outlineLevel="0" max="1" min="1" style="0" width="46"/>
    <col collapsed="false" customWidth="true" hidden="false" outlineLevel="0" max="2" min="2" style="0" width="17"/>
    <col collapsed="false" customWidth="true" hidden="false" outlineLevel="0" max="3" min="3" style="0" width="20"/>
    <col collapsed="false" customWidth="true" hidden="false" outlineLevel="0" max="4" min="4" style="0" width="58"/>
  </cols>
  <sheetData>
    <row r="1" customFormat="false" ht="15" hidden="false" customHeight="true" outlineLevel="0" collapsed="false">
      <c r="A1" s="38" t="s">
        <v>0</v>
      </c>
    </row>
    <row r="2" customFormat="false" ht="15" hidden="false" customHeight="true" outlineLevel="0" collapsed="false">
      <c r="A2" s="39" t="s">
        <v>278</v>
      </c>
    </row>
    <row r="3" customFormat="false" ht="15" hidden="false" customHeight="true" outlineLevel="0" collapsed="false">
      <c r="A3" s="40" t="s">
        <v>279</v>
      </c>
    </row>
    <row r="5" customFormat="false" ht="15" hidden="false" customHeight="true" outlineLevel="0" collapsed="false">
      <c r="A5" s="48" t="s">
        <v>0</v>
      </c>
    </row>
    <row r="6" customFormat="false" ht="15" hidden="false" customHeight="true" outlineLevel="0" collapsed="false">
      <c r="A6" s="41" t="s">
        <v>280</v>
      </c>
    </row>
    <row r="7" customFormat="false" ht="15" hidden="false" customHeight="true" outlineLevel="0" collapsed="false">
      <c r="A7" s="41" t="s">
        <v>281</v>
      </c>
    </row>
    <row r="9" customFormat="false" ht="15" hidden="false" customHeight="true" outlineLevel="0" collapsed="false">
      <c r="B9" s="44" t="s">
        <v>149</v>
      </c>
    </row>
    <row r="10" customFormat="false" ht="15" hidden="false" customHeight="true" outlineLevel="0" collapsed="false">
      <c r="A10" s="4"/>
      <c r="B10" s="4" t="s">
        <v>281</v>
      </c>
      <c r="C10" s="4" t="s">
        <v>282</v>
      </c>
      <c r="D10" s="4" t="s">
        <v>153</v>
      </c>
    </row>
    <row r="11" customFormat="false" ht="15" hidden="false" customHeight="true" outlineLevel="0" collapsed="false">
      <c r="A11" s="44" t="s">
        <v>283</v>
      </c>
    </row>
    <row r="12" customFormat="false" ht="15" hidden="false" customHeight="true" outlineLevel="0" collapsed="false">
      <c r="A12" s="41" t="s">
        <v>284</v>
      </c>
    </row>
    <row r="13" customFormat="false" ht="15" hidden="false" customHeight="true" outlineLevel="0" collapsed="false">
      <c r="A13" s="41" t="s">
        <v>285</v>
      </c>
    </row>
    <row r="14" customFormat="false" ht="15" hidden="false" customHeight="true" outlineLevel="0" collapsed="false">
      <c r="A14" s="41" t="s">
        <v>286</v>
      </c>
      <c r="B14" s="49" t="n">
        <v>643464.47</v>
      </c>
      <c r="C14" s="49" t="n">
        <v>744094.64</v>
      </c>
    </row>
    <row r="15" customFormat="false" ht="15" hidden="false" customHeight="true" outlineLevel="0" collapsed="false">
      <c r="A15" s="41" t="s">
        <v>287</v>
      </c>
      <c r="B15" s="49" t="n">
        <v>0</v>
      </c>
      <c r="C15" s="49" t="n">
        <v>-73275.53</v>
      </c>
    </row>
    <row r="16" customFormat="false" ht="15" hidden="false" customHeight="true" outlineLevel="0" collapsed="false">
      <c r="A16" s="41" t="s">
        <v>288</v>
      </c>
      <c r="B16" s="49" t="n">
        <v>12682.94</v>
      </c>
      <c r="C16" s="49" t="n">
        <v>10909.84</v>
      </c>
    </row>
    <row r="17" customFormat="false" ht="15" hidden="false" customHeight="true" outlineLevel="0" collapsed="false">
      <c r="A17" s="41" t="s">
        <v>289</v>
      </c>
      <c r="B17" s="49" t="n">
        <v>243.99</v>
      </c>
      <c r="C17" s="49" t="n">
        <v>4717.51</v>
      </c>
    </row>
    <row r="18" customFormat="false" ht="15" hidden="false" customHeight="true" outlineLevel="0" collapsed="false">
      <c r="A18" s="41" t="s">
        <v>290</v>
      </c>
      <c r="B18" s="49" t="n">
        <v>0</v>
      </c>
      <c r="C18" s="49" t="n">
        <v>8554.5</v>
      </c>
    </row>
    <row r="19" customFormat="false" ht="15" hidden="false" customHeight="true" outlineLevel="0" collapsed="false">
      <c r="A19" s="41" t="s">
        <v>291</v>
      </c>
      <c r="B19" s="49" t="n">
        <v>-368.1</v>
      </c>
      <c r="C19" s="49" t="n">
        <v>0</v>
      </c>
    </row>
    <row r="20" customFormat="false" ht="15" hidden="false" customHeight="true" outlineLevel="0" collapsed="false">
      <c r="A20" s="44" t="s">
        <v>292</v>
      </c>
      <c r="B20" s="49" t="n">
        <v>656023.3</v>
      </c>
      <c r="C20" s="49" t="n">
        <v>695000.96</v>
      </c>
    </row>
    <row r="21" customFormat="false" ht="15" hidden="false" customHeight="true" outlineLevel="0" collapsed="false">
      <c r="A21" s="41" t="s">
        <v>293</v>
      </c>
    </row>
    <row r="22" customFormat="false" ht="21.75" hidden="false" customHeight="true" outlineLevel="0" collapsed="false">
      <c r="A22" s="41" t="s">
        <v>294</v>
      </c>
      <c r="B22" s="49" t="n">
        <v>96058.12</v>
      </c>
      <c r="C22" s="49" t="n">
        <v>4903.34</v>
      </c>
      <c r="D22" s="45" t="s">
        <v>295</v>
      </c>
    </row>
    <row r="23" customFormat="false" ht="15" hidden="false" customHeight="true" outlineLevel="0" collapsed="false">
      <c r="A23" s="44" t="s">
        <v>296</v>
      </c>
      <c r="B23" s="49" t="n">
        <v>96058.12</v>
      </c>
      <c r="C23" s="49" t="n">
        <v>4903.34</v>
      </c>
    </row>
    <row r="24" customFormat="false" ht="15" hidden="false" customHeight="true" outlineLevel="0" collapsed="false">
      <c r="A24" s="41" t="s">
        <v>297</v>
      </c>
      <c r="B24" s="49" t="n">
        <v>1380185.56</v>
      </c>
      <c r="C24" s="49" t="n">
        <v>1363937.52</v>
      </c>
    </row>
    <row r="25" customFormat="false" ht="15" hidden="false" customHeight="true" outlineLevel="0" collapsed="false">
      <c r="A25" s="41" t="s">
        <v>298</v>
      </c>
      <c r="B25" s="49" t="n">
        <v>0</v>
      </c>
      <c r="C25" s="49" t="n">
        <v>125</v>
      </c>
    </row>
    <row r="26" customFormat="false" ht="15" hidden="false" customHeight="true" outlineLevel="0" collapsed="false">
      <c r="A26" s="41" t="s">
        <v>299</v>
      </c>
      <c r="B26" s="49" t="n">
        <v>15856.96</v>
      </c>
      <c r="C26" s="49" t="n">
        <v>12851.79</v>
      </c>
    </row>
    <row r="27" customFormat="false" ht="15" hidden="false" customHeight="true" outlineLevel="0" collapsed="false">
      <c r="A27" s="41" t="s">
        <v>300</v>
      </c>
      <c r="B27" s="49" t="n">
        <v>66725</v>
      </c>
      <c r="C27" s="49" t="n">
        <v>137545.59</v>
      </c>
    </row>
    <row r="28" customFormat="false" ht="15" hidden="false" customHeight="true" outlineLevel="0" collapsed="false">
      <c r="A28" s="41" t="s">
        <v>301</v>
      </c>
      <c r="B28" s="49" t="n">
        <v>0</v>
      </c>
      <c r="C28" s="49" t="n">
        <v>0</v>
      </c>
    </row>
    <row r="29" customFormat="false" ht="15" hidden="false" customHeight="true" outlineLevel="0" collapsed="false">
      <c r="A29" s="44" t="s">
        <v>302</v>
      </c>
      <c r="B29" s="49" t="n">
        <v>2214848.94</v>
      </c>
      <c r="C29" s="49" t="n">
        <v>2214364.2</v>
      </c>
    </row>
    <row r="30" customFormat="false" ht="15" hidden="false" customHeight="true" outlineLevel="0" collapsed="false">
      <c r="A30" s="44" t="s">
        <v>303</v>
      </c>
      <c r="B30" s="49" t="n">
        <v>2214848.94</v>
      </c>
      <c r="C30" s="49" t="n">
        <v>2214364.2</v>
      </c>
    </row>
    <row r="31" customFormat="false" ht="15" hidden="false" customHeight="true" outlineLevel="0" collapsed="false">
      <c r="A31" s="44" t="s">
        <v>304</v>
      </c>
    </row>
    <row r="32" customFormat="false" ht="15" hidden="false" customHeight="true" outlineLevel="0" collapsed="false">
      <c r="A32" s="44" t="s">
        <v>305</v>
      </c>
    </row>
    <row r="33" customFormat="false" ht="15" hidden="false" customHeight="true" outlineLevel="0" collapsed="false">
      <c r="A33" s="41" t="s">
        <v>306</v>
      </c>
    </row>
    <row r="34" customFormat="false" ht="15" hidden="false" customHeight="true" outlineLevel="0" collapsed="false">
      <c r="A34" s="41" t="s">
        <v>307</v>
      </c>
    </row>
    <row r="35" customFormat="false" ht="15" hidden="false" customHeight="true" outlineLevel="0" collapsed="false">
      <c r="A35" s="41" t="s">
        <v>308</v>
      </c>
      <c r="B35" s="49" t="n">
        <v>46495.49</v>
      </c>
      <c r="C35" s="49" t="n">
        <v>29872.73</v>
      </c>
    </row>
    <row r="36" customFormat="false" ht="15" hidden="false" customHeight="true" outlineLevel="0" collapsed="false">
      <c r="A36" s="41" t="s">
        <v>309</v>
      </c>
      <c r="B36" s="49" t="n">
        <v>0</v>
      </c>
      <c r="C36" s="49" t="n">
        <v>0</v>
      </c>
    </row>
    <row r="37" customFormat="false" ht="15" hidden="false" customHeight="true" outlineLevel="0" collapsed="false">
      <c r="A37" s="44" t="s">
        <v>310</v>
      </c>
      <c r="B37" s="49" t="n">
        <v>46495.49</v>
      </c>
      <c r="C37" s="49" t="n">
        <v>29872.73</v>
      </c>
    </row>
    <row r="38" customFormat="false" ht="15" hidden="false" customHeight="true" outlineLevel="0" collapsed="false">
      <c r="A38" s="41" t="s">
        <v>311</v>
      </c>
    </row>
    <row r="39" customFormat="false" ht="15" hidden="false" customHeight="true" outlineLevel="0" collapsed="false">
      <c r="A39" s="41" t="s">
        <v>312</v>
      </c>
      <c r="B39" s="49" t="n">
        <v>0</v>
      </c>
      <c r="C39" s="49" t="n">
        <v>0</v>
      </c>
    </row>
    <row r="40" customFormat="false" ht="15" hidden="false" customHeight="true" outlineLevel="0" collapsed="false">
      <c r="A40" s="41" t="s">
        <v>313</v>
      </c>
      <c r="B40" s="49" t="n">
        <v>0</v>
      </c>
      <c r="C40" s="49" t="n">
        <v>5937.29</v>
      </c>
    </row>
    <row r="41" customFormat="false" ht="15" hidden="false" customHeight="true" outlineLevel="0" collapsed="false">
      <c r="A41" s="41" t="s">
        <v>314</v>
      </c>
      <c r="B41" s="49" t="n">
        <v>978.9</v>
      </c>
      <c r="C41" s="49" t="n">
        <v>0</v>
      </c>
    </row>
    <row r="42" customFormat="false" ht="15" hidden="false" customHeight="true" outlineLevel="0" collapsed="false">
      <c r="A42" s="44" t="s">
        <v>315</v>
      </c>
      <c r="B42" s="49" t="n">
        <v>978.9</v>
      </c>
      <c r="C42" s="49" t="n">
        <v>5937.29</v>
      </c>
    </row>
    <row r="43" customFormat="false" ht="15" hidden="false" customHeight="true" outlineLevel="0" collapsed="false">
      <c r="A43" s="41" t="s">
        <v>316</v>
      </c>
      <c r="B43" s="49" t="n">
        <v>-3783.17</v>
      </c>
      <c r="C43" s="49" t="n">
        <v>6788.34</v>
      </c>
    </row>
    <row r="44" customFormat="false" ht="15" hidden="false" customHeight="true" outlineLevel="0" collapsed="false">
      <c r="A44" s="41" t="s">
        <v>317</v>
      </c>
      <c r="B44" s="49" t="n">
        <v>-13135.34</v>
      </c>
      <c r="C44" s="49" t="n">
        <v>-36537.18</v>
      </c>
    </row>
    <row r="45" customFormat="false" ht="15" hidden="false" customHeight="true" outlineLevel="0" collapsed="false">
      <c r="A45" s="44" t="s">
        <v>318</v>
      </c>
      <c r="B45" s="49" t="n">
        <v>-16918.51</v>
      </c>
      <c r="C45" s="49" t="n">
        <v>-29748.84</v>
      </c>
    </row>
    <row r="46" customFormat="false" ht="15" hidden="false" customHeight="true" outlineLevel="0" collapsed="false">
      <c r="A46" s="41" t="s">
        <v>319</v>
      </c>
      <c r="B46" s="49" t="n">
        <v>0</v>
      </c>
      <c r="C46" s="49" t="n">
        <v>64664.67</v>
      </c>
    </row>
    <row r="47" customFormat="false" ht="15" hidden="false" customHeight="true" outlineLevel="0" collapsed="false">
      <c r="A47" s="41" t="s">
        <v>320</v>
      </c>
      <c r="B47" s="49" t="n">
        <v>3866.62</v>
      </c>
      <c r="C47" s="49" t="n">
        <v>3866.62</v>
      </c>
    </row>
    <row r="48" customFormat="false" ht="15" hidden="false" customHeight="true" outlineLevel="0" collapsed="false">
      <c r="A48" s="41" t="s">
        <v>321</v>
      </c>
      <c r="B48" s="49" t="n">
        <v>1020.96</v>
      </c>
      <c r="C48" s="49" t="n">
        <v>4363.34</v>
      </c>
    </row>
    <row r="49" customFormat="false" ht="15" hidden="false" customHeight="true" outlineLevel="0" collapsed="false">
      <c r="A49" s="41" t="s">
        <v>322</v>
      </c>
      <c r="B49" s="49" t="n">
        <v>1100</v>
      </c>
      <c r="C49" s="49" t="n">
        <v>166100</v>
      </c>
    </row>
    <row r="50" customFormat="false" ht="15" hidden="false" customHeight="true" outlineLevel="0" collapsed="false">
      <c r="A50" s="41" t="s">
        <v>323</v>
      </c>
      <c r="B50" s="49" t="n">
        <v>0</v>
      </c>
      <c r="C50" s="49" t="n">
        <v>40000</v>
      </c>
    </row>
    <row r="51" customFormat="false" ht="15" hidden="false" customHeight="true" outlineLevel="0" collapsed="false">
      <c r="A51" s="44" t="s">
        <v>324</v>
      </c>
      <c r="B51" s="49" t="n">
        <v>36543.46</v>
      </c>
      <c r="C51" s="49" t="n">
        <v>285055.81</v>
      </c>
    </row>
    <row r="52" customFormat="false" ht="15" hidden="false" customHeight="true" outlineLevel="0" collapsed="false">
      <c r="A52" s="44" t="s">
        <v>325</v>
      </c>
      <c r="B52" s="49" t="n">
        <v>36543.46</v>
      </c>
      <c r="C52" s="49" t="n">
        <v>285055.81</v>
      </c>
    </row>
    <row r="53" customFormat="false" ht="15" hidden="false" customHeight="true" outlineLevel="0" collapsed="false">
      <c r="A53" s="44" t="s">
        <v>326</v>
      </c>
    </row>
    <row r="54" customFormat="false" ht="15" hidden="false" customHeight="true" outlineLevel="0" collapsed="false">
      <c r="A54" s="41" t="s">
        <v>327</v>
      </c>
      <c r="B54" s="49" t="n">
        <v>1929308.39</v>
      </c>
      <c r="C54" s="49" t="n">
        <v>1727928.82</v>
      </c>
    </row>
    <row r="55" customFormat="false" ht="15" hidden="false" customHeight="true" outlineLevel="0" collapsed="false">
      <c r="A55" s="41" t="s">
        <v>328</v>
      </c>
      <c r="B55" s="49" t="n">
        <v>248997.09</v>
      </c>
      <c r="C55" s="49" t="n">
        <v>201379.57</v>
      </c>
    </row>
    <row r="56" customFormat="false" ht="15" hidden="false" customHeight="true" outlineLevel="0" collapsed="false">
      <c r="A56" s="44" t="s">
        <v>329</v>
      </c>
      <c r="B56" s="49" t="n">
        <v>2178305.48</v>
      </c>
      <c r="C56" s="49" t="n">
        <v>1929308.39</v>
      </c>
    </row>
    <row r="57" customFormat="false" ht="15" hidden="false" customHeight="true" outlineLevel="0" collapsed="false">
      <c r="A57" s="44" t="s">
        <v>330</v>
      </c>
      <c r="B57" s="49" t="n">
        <v>2214848.94</v>
      </c>
      <c r="C57" s="49" t="n">
        <v>2214364.2</v>
      </c>
    </row>
    <row r="58" customFormat="false" ht="15" hidden="false" customHeight="true" outlineLevel="0" collapsed="false">
      <c r="B58" s="49" t="n">
        <v>0</v>
      </c>
      <c r="C58" s="49" t="n">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2026-07-28T13:41:57Z</dcterms:created>
  <dc:creator>Sample Industry Association</dc:creator>
  <dc:description>Anonymized sample. All names, institutions and account identifiers replaced.</dc:description>
  <dc:language>en-CA</dc:language>
  <cp:lastModifiedBy>Sample Industry Association</cp:lastModifiedBy>
  <dcterms:modified xsi:type="dcterms:W3CDTF">2026-07-29T17:00:48Z</dcterms:modified>
  <cp:revision>0</cp:revision>
  <dc:subject>Illustrative not-for-profit board reporting package</dc:subject>
  <dc:title>Sample NPO Board Report - April 2026</dc:title>
</cp:coreProperties>
</file>

<file path=docProps/custom.xml><?xml version="1.0" encoding="utf-8"?>
<Properties xmlns="http://schemas.openxmlformats.org/officeDocument/2006/custom-properties" xmlns:vt="http://schemas.openxmlformats.org/officeDocument/2006/docPropsVTypes"/>
</file>