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png" ContentType="image/png"/>
  <Default Extension="emf" ContentType="image/x-emf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50"/>
  </bookViews>
  <sheets>
    <sheet name="BDC_MAKO_CUSTOM_FR" sheetId="3" r:id="rId1"/>
    <sheet name="LÉGENDE" sheetId="4" r:id="rId2"/>
  </sheets>
  <definedNames>
    <definedName name="_xlnm.Print_Area" localSheetId="0">BDC_MAKO_CUSTOM_FR!$A$1:$N$246</definedName>
  </definedNames>
  <calcPr calcId="144525"/>
</workbook>
</file>

<file path=xl/sharedStrings.xml><?xml version="1.0" encoding="utf-8"?>
<sst xmlns="http://schemas.openxmlformats.org/spreadsheetml/2006/main" count="643" uniqueCount="331">
  <si>
    <t>Récapitulatif commande</t>
  </si>
  <si>
    <t>Total commande</t>
  </si>
  <si>
    <t>Triathlon + Natation (MB)</t>
  </si>
  <si>
    <t>Cyclisme + Running + Textiles Nat</t>
  </si>
  <si>
    <t>Total base</t>
  </si>
  <si>
    <t>Total remisé</t>
  </si>
  <si>
    <t>Remises</t>
  </si>
  <si>
    <t>check</t>
  </si>
  <si>
    <t xml:space="preserve">TEAM </t>
  </si>
  <si>
    <t>Moyen de gamme</t>
  </si>
  <si>
    <t>TRIATHLON</t>
  </si>
  <si>
    <t>PRO</t>
  </si>
  <si>
    <t>Haut de gamme</t>
  </si>
  <si>
    <t>CYCLISME</t>
  </si>
  <si>
    <t>RUNNING</t>
  </si>
  <si>
    <t>Hommes / Unisexe</t>
  </si>
  <si>
    <t xml:space="preserve">  NATATION (MB)</t>
  </si>
  <si>
    <t>Femmes</t>
  </si>
  <si>
    <t>NATATION (TEXILES)</t>
  </si>
  <si>
    <t>Enfants</t>
  </si>
  <si>
    <t>TOTAL HORS-ACCESS</t>
  </si>
  <si>
    <t>Accessoires</t>
  </si>
  <si>
    <t>ACCESSOIRES</t>
  </si>
  <si>
    <t>TOTAL</t>
  </si>
  <si>
    <t>PRIX TTC €</t>
  </si>
  <si>
    <t>TRIATHLON - COMMANDE</t>
  </si>
  <si>
    <t>TRIATHLON - TOTAL</t>
  </si>
  <si>
    <t>TRIFONCTION HOMMES</t>
  </si>
  <si>
    <t>CODE PRODUIT</t>
  </si>
  <si>
    <t>XS</t>
  </si>
  <si>
    <t>S</t>
  </si>
  <si>
    <t>M</t>
  </si>
  <si>
    <t>L</t>
  </si>
  <si>
    <t>XL</t>
  </si>
  <si>
    <t>XXL</t>
  </si>
  <si>
    <t>XXXL</t>
  </si>
  <si>
    <t>Quantité</t>
  </si>
  <si>
    <t>Tarif base</t>
  </si>
  <si>
    <t>Tarif remisé</t>
  </si>
  <si>
    <t>Sans manche</t>
  </si>
  <si>
    <r>
      <rPr>
        <sz val="10"/>
        <rFont val="Calibri"/>
        <charset val="134"/>
      </rPr>
      <t xml:space="preserve">TRI PRO </t>
    </r>
    <r>
      <rPr>
        <sz val="10"/>
        <color rgb="FF5AA6F1"/>
        <rFont val="Calibri"/>
        <charset val="134"/>
      </rPr>
      <t>men</t>
    </r>
  </si>
  <si>
    <t>0100SE</t>
  </si>
  <si>
    <r>
      <rPr>
        <sz val="10"/>
        <rFont val="Calibri"/>
        <charset val="134"/>
      </rPr>
      <t xml:space="preserve">TRI PRO + PEAU </t>
    </r>
    <r>
      <rPr>
        <sz val="10"/>
        <color rgb="FF5AA6F1"/>
        <rFont val="Calibri"/>
        <charset val="134"/>
      </rPr>
      <t>men</t>
    </r>
  </si>
  <si>
    <t>0101SEP</t>
  </si>
  <si>
    <r>
      <rPr>
        <sz val="10"/>
        <rFont val="Calibri"/>
        <charset val="134"/>
      </rPr>
      <t xml:space="preserve">TRI TEAM ZIP DEVANT </t>
    </r>
    <r>
      <rPr>
        <sz val="10"/>
        <color rgb="FF5AA6F1"/>
        <rFont val="Calibri"/>
        <charset val="134"/>
      </rPr>
      <t>men</t>
    </r>
  </si>
  <si>
    <t>MK 0310SP</t>
  </si>
  <si>
    <r>
      <rPr>
        <sz val="10"/>
        <rFont val="Calibri"/>
        <charset val="134"/>
      </rPr>
      <t xml:space="preserve">TRI TEAM ZIP DOS </t>
    </r>
    <r>
      <rPr>
        <sz val="10"/>
        <color rgb="FF5AA6F1"/>
        <rFont val="Calibri"/>
        <charset val="134"/>
      </rPr>
      <t>men</t>
    </r>
  </si>
  <si>
    <t>MK 0320SPD</t>
  </si>
  <si>
    <t>Avec manches</t>
  </si>
  <si>
    <r>
      <rPr>
        <sz val="10"/>
        <rFont val="Calibri"/>
        <charset val="134"/>
      </rPr>
      <t xml:space="preserve">TRI LD PRO </t>
    </r>
    <r>
      <rPr>
        <sz val="10"/>
        <color rgb="FF5AA6F1"/>
        <rFont val="Calibri"/>
        <charset val="134"/>
      </rPr>
      <t>men</t>
    </r>
  </si>
  <si>
    <t>MK 4497PB</t>
  </si>
  <si>
    <t>Autres</t>
  </si>
  <si>
    <r>
      <rPr>
        <sz val="10"/>
        <rFont val="Calibri"/>
        <charset val="134"/>
      </rPr>
      <t xml:space="preserve">SINGLET TRI </t>
    </r>
    <r>
      <rPr>
        <sz val="10"/>
        <color rgb="FF5AA6F1"/>
        <rFont val="Calibri"/>
        <charset val="134"/>
      </rPr>
      <t>men</t>
    </r>
  </si>
  <si>
    <t>05361L</t>
  </si>
  <si>
    <r>
      <rPr>
        <sz val="10"/>
        <rFont val="Calibri"/>
        <charset val="134"/>
      </rPr>
      <t xml:space="preserve">SHORTY TRI </t>
    </r>
    <r>
      <rPr>
        <sz val="10"/>
        <color rgb="FF5AA6F1"/>
        <rFont val="Calibri"/>
        <charset val="134"/>
      </rPr>
      <t>men</t>
    </r>
  </si>
  <si>
    <t>05221PB</t>
  </si>
  <si>
    <t>TRIFONCTION FEMMES</t>
  </si>
  <si>
    <r>
      <rPr>
        <sz val="10"/>
        <rFont val="Calibri"/>
        <charset val="134"/>
      </rPr>
      <t xml:space="preserve">TRI PRO </t>
    </r>
    <r>
      <rPr>
        <sz val="10"/>
        <color rgb="FFDC7598"/>
        <rFont val="Calibri"/>
        <charset val="134"/>
      </rPr>
      <t>women</t>
    </r>
  </si>
  <si>
    <t>0500SE</t>
  </si>
  <si>
    <r>
      <rPr>
        <sz val="10"/>
        <rFont val="Calibri"/>
        <charset val="134"/>
      </rPr>
      <t xml:space="preserve">TRI PRO + PEAU </t>
    </r>
    <r>
      <rPr>
        <sz val="10"/>
        <color rgb="FFDC7598"/>
        <rFont val="Calibri"/>
        <charset val="134"/>
      </rPr>
      <t>women</t>
    </r>
  </si>
  <si>
    <t>0501SEP</t>
  </si>
  <si>
    <r>
      <rPr>
        <sz val="10"/>
        <rFont val="Calibri"/>
        <charset val="134"/>
      </rPr>
      <t xml:space="preserve">TRI TEAM </t>
    </r>
    <r>
      <rPr>
        <sz val="10"/>
        <color rgb="FFDC7598"/>
        <rFont val="Calibri"/>
        <charset val="134"/>
      </rPr>
      <t>women</t>
    </r>
  </si>
  <si>
    <t>MK 0610SP</t>
  </si>
  <si>
    <r>
      <rPr>
        <sz val="10"/>
        <rFont val="Calibri"/>
        <charset val="134"/>
      </rPr>
      <t xml:space="preserve">TRI LD PRO </t>
    </r>
    <r>
      <rPr>
        <sz val="10"/>
        <color rgb="FFDC7598"/>
        <rFont val="Calibri"/>
        <charset val="134"/>
      </rPr>
      <t>women</t>
    </r>
  </si>
  <si>
    <t>MK04488PB</t>
  </si>
  <si>
    <t>TRIFONCTION KIDS</t>
  </si>
  <si>
    <t>6-8 ANS</t>
  </si>
  <si>
    <t>8-10 ANS</t>
  </si>
  <si>
    <t>10-12 ANS</t>
  </si>
  <si>
    <t>12-14 ANS</t>
  </si>
  <si>
    <r>
      <rPr>
        <sz val="10"/>
        <rFont val="Calibri"/>
        <charset val="134"/>
      </rPr>
      <t xml:space="preserve">TRI TEAM ZIP DEVANT </t>
    </r>
    <r>
      <rPr>
        <sz val="10"/>
        <color rgb="FF92D050"/>
        <rFont val="Calibri"/>
        <charset val="134"/>
      </rPr>
      <t>kids</t>
    </r>
  </si>
  <si>
    <t>MK 0410SP</t>
  </si>
  <si>
    <r>
      <rPr>
        <sz val="10"/>
        <rFont val="Calibri"/>
        <charset val="134"/>
      </rPr>
      <t>TRI TEAM ZIP DOS</t>
    </r>
    <r>
      <rPr>
        <sz val="10"/>
        <color rgb="FF92D050"/>
        <rFont val="Calibri"/>
        <charset val="134"/>
      </rPr>
      <t xml:space="preserve"> kids</t>
    </r>
  </si>
  <si>
    <t>MK 0420SPD</t>
  </si>
  <si>
    <t>30 EUROS SERONT DEDUITS POUR LES JEUNES</t>
  </si>
  <si>
    <t>TOTAL TRIATHLON</t>
  </si>
  <si>
    <t>Remise</t>
  </si>
  <si>
    <t>CYCLISME - COMMANDE</t>
  </si>
  <si>
    <t>CYCLISME - TOTAL</t>
  </si>
  <si>
    <t>VELO HOMMES &amp; UNISEXE</t>
  </si>
  <si>
    <t>Maillots</t>
  </si>
  <si>
    <r>
      <rPr>
        <sz val="10"/>
        <rFont val="Calibri"/>
        <charset val="134"/>
      </rPr>
      <t xml:space="preserve">MAILLOT VELO PRO </t>
    </r>
    <r>
      <rPr>
        <sz val="10"/>
        <color rgb="FF5AA6F1"/>
        <rFont val="Calibri"/>
        <charset val="134"/>
      </rPr>
      <t>men</t>
    </r>
  </si>
  <si>
    <t xml:space="preserve">02096C </t>
  </si>
  <si>
    <r>
      <rPr>
        <sz val="10"/>
        <rFont val="Calibri"/>
        <charset val="134"/>
      </rPr>
      <t xml:space="preserve">MAILLOT VELO TEAM </t>
    </r>
    <r>
      <rPr>
        <sz val="10"/>
        <color rgb="FF5AA6F1"/>
        <rFont val="Calibri"/>
        <charset val="134"/>
      </rPr>
      <t>men</t>
    </r>
  </si>
  <si>
    <t>02001 PBS</t>
  </si>
  <si>
    <r>
      <rPr>
        <sz val="10"/>
        <rFont val="Calibri"/>
        <charset val="134"/>
      </rPr>
      <t xml:space="preserve">SOUS MAILLOT VELO PRO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</si>
  <si>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01111</t>
  </si>
  <si>
    <t>Cuissards</t>
  </si>
  <si>
    <r>
      <rPr>
        <sz val="10"/>
        <rFont val="Calibri"/>
        <charset val="134"/>
      </rPr>
      <t xml:space="preserve">CUISSARD COURT VELO PRO </t>
    </r>
    <r>
      <rPr>
        <sz val="10"/>
        <color rgb="FF5AA6F1"/>
        <rFont val="Calibri"/>
        <charset val="134"/>
      </rPr>
      <t>men</t>
    </r>
  </si>
  <si>
    <t>04031PB</t>
  </si>
  <si>
    <r>
      <rPr>
        <sz val="10"/>
        <rFont val="Calibri"/>
        <charset val="134"/>
      </rPr>
      <t xml:space="preserve">CUISSARD COURT VELO TEAM </t>
    </r>
    <r>
      <rPr>
        <sz val="10"/>
        <color rgb="FF5AA6F1"/>
        <rFont val="Calibri"/>
        <charset val="134"/>
      </rPr>
      <t>men</t>
    </r>
  </si>
  <si>
    <t>04021</t>
  </si>
  <si>
    <r>
      <rPr>
        <sz val="10"/>
        <rFont val="Calibri"/>
        <charset val="134"/>
      </rPr>
      <t xml:space="preserve">CUISSARD LONG HIVER VELO PRO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</si>
  <si>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04121</t>
  </si>
  <si>
    <r>
      <rPr>
        <sz val="10"/>
        <rFont val="Calibri"/>
        <charset val="134"/>
      </rPr>
      <t xml:space="preserve">CUISSARD 3/4 VELO TEAM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</si>
  <si>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08741</t>
  </si>
  <si>
    <t>Vestes</t>
  </si>
  <si>
    <r>
      <rPr>
        <sz val="10"/>
        <rFont val="Calibri"/>
        <charset val="134"/>
      </rPr>
      <t xml:space="preserve">VESTE HIVER VELO PRO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</si>
  <si>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03051</t>
  </si>
  <si>
    <r>
      <rPr>
        <sz val="10"/>
        <rFont val="Calibri"/>
        <charset val="134"/>
      </rPr>
      <t xml:space="preserve">VESTE MI SAISON VELO PRO </t>
    </r>
    <r>
      <rPr>
        <sz val="10"/>
        <color rgb="FF5AA6F1"/>
        <rFont val="Calibri"/>
        <charset val="134"/>
      </rPr>
      <t>men</t>
    </r>
  </si>
  <si>
    <t>02112P</t>
  </si>
  <si>
    <r>
      <rPr>
        <sz val="10"/>
        <rFont val="Calibri"/>
        <charset val="134"/>
      </rPr>
      <t xml:space="preserve">VESTE MI SAISON VELO TEAM </t>
    </r>
    <r>
      <rPr>
        <sz val="10"/>
        <color rgb="FF5AA6F1"/>
        <rFont val="Calibri"/>
        <charset val="134"/>
      </rPr>
      <t>men</t>
    </r>
  </si>
  <si>
    <t>02101 N</t>
  </si>
  <si>
    <r>
      <rPr>
        <sz val="10"/>
        <rFont val="Calibri"/>
        <charset val="134"/>
      </rPr>
      <t xml:space="preserve">COUPE VENT SANS MANCHE VELO PRO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</si>
  <si>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03610</t>
  </si>
  <si>
    <r>
      <rPr>
        <sz val="10"/>
        <rFont val="Calibri"/>
        <charset val="134"/>
      </rPr>
      <t>MANCHETTES VELO Légères</t>
    </r>
    <r>
      <rPr>
        <sz val="10"/>
        <color rgb="FF5AA6F1"/>
        <rFont val="Calibri"/>
        <charset val="134"/>
      </rPr>
      <t xml:space="preserve"> uni</t>
    </r>
    <r>
      <rPr>
        <sz val="10"/>
        <color rgb="FFDC7598"/>
        <rFont val="Calibri"/>
        <charset val="134"/>
      </rPr>
      <t>sexe</t>
    </r>
  </si>
  <si>
    <t>07090R A</t>
  </si>
  <si>
    <r>
      <rPr>
        <sz val="10"/>
        <rFont val="Calibri"/>
        <charset val="134"/>
      </rPr>
      <t xml:space="preserve">MANCHETTES VELO Thermo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</si>
  <si>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07090R T</t>
  </si>
  <si>
    <r>
      <rPr>
        <sz val="10"/>
        <rFont val="Calibri"/>
        <charset val="134"/>
      </rPr>
      <t>JAMBIERES VELO</t>
    </r>
    <r>
      <rPr>
        <sz val="10"/>
        <color rgb="FF5AA6F1"/>
        <rFont val="Calibri"/>
        <charset val="134"/>
      </rPr>
      <t xml:space="preserve"> uni</t>
    </r>
    <r>
      <rPr>
        <sz val="10"/>
        <color rgb="FFDC7598"/>
        <rFont val="Calibri"/>
        <charset val="134"/>
      </rPr>
      <t>sexe</t>
    </r>
  </si>
  <si>
    <t>07185</t>
  </si>
  <si>
    <t>VELO FEMMES</t>
  </si>
  <si>
    <r>
      <rPr>
        <sz val="10"/>
        <rFont val="Calibri"/>
        <charset val="134"/>
      </rPr>
      <t xml:space="preserve">MAILLOT VELO PRO </t>
    </r>
    <r>
      <rPr>
        <sz val="10"/>
        <color rgb="FFDC7598"/>
        <rFont val="Calibri"/>
        <charset val="134"/>
      </rPr>
      <t>women</t>
    </r>
  </si>
  <si>
    <t>02098C</t>
  </si>
  <si>
    <r>
      <rPr>
        <sz val="10"/>
        <rFont val="Calibri"/>
        <charset val="134"/>
      </rPr>
      <t xml:space="preserve">MAILLOT VELO TEAM </t>
    </r>
    <r>
      <rPr>
        <sz val="10"/>
        <color rgb="FFDC7598"/>
        <rFont val="Calibri"/>
        <charset val="134"/>
      </rPr>
      <t>women</t>
    </r>
  </si>
  <si>
    <t>16058 PBS</t>
  </si>
  <si>
    <r>
      <rPr>
        <sz val="10"/>
        <rFont val="Calibri"/>
        <charset val="134"/>
      </rPr>
      <t xml:space="preserve">CUISSARD COURT VELO PRO </t>
    </r>
    <r>
      <rPr>
        <sz val="10"/>
        <color rgb="FFDC7598"/>
        <rFont val="Calibri"/>
        <charset val="134"/>
      </rPr>
      <t>women</t>
    </r>
  </si>
  <si>
    <t>16031PB</t>
  </si>
  <si>
    <r>
      <rPr>
        <sz val="10"/>
        <rFont val="Calibri"/>
        <charset val="134"/>
      </rPr>
      <t xml:space="preserve">CUISSARD COURT VELO TEAM </t>
    </r>
    <r>
      <rPr>
        <sz val="10"/>
        <color rgb="FFDC7598"/>
        <rFont val="Calibri"/>
        <charset val="134"/>
      </rPr>
      <t>women</t>
    </r>
  </si>
  <si>
    <t>16021</t>
  </si>
  <si>
    <r>
      <rPr>
        <sz val="10"/>
        <rFont val="Calibri"/>
        <charset val="134"/>
      </rPr>
      <t xml:space="preserve">VESTE MI SAISON VELO PRO </t>
    </r>
    <r>
      <rPr>
        <sz val="10"/>
        <color rgb="FFDC7598"/>
        <rFont val="Calibri"/>
        <charset val="134"/>
      </rPr>
      <t>women</t>
    </r>
  </si>
  <si>
    <t>02152P</t>
  </si>
  <si>
    <r>
      <rPr>
        <sz val="10"/>
        <rFont val="Calibri"/>
        <charset val="134"/>
      </rPr>
      <t xml:space="preserve">VESTE MI SAISON VELO TEAM </t>
    </r>
    <r>
      <rPr>
        <sz val="10"/>
        <color rgb="FFDC7598"/>
        <rFont val="Calibri"/>
        <charset val="134"/>
      </rPr>
      <t>women</t>
    </r>
  </si>
  <si>
    <t>02158 A</t>
  </si>
  <si>
    <t>VELO KIDS</t>
  </si>
  <si>
    <r>
      <rPr>
        <sz val="10"/>
        <rFont val="Calibri"/>
        <charset val="134"/>
      </rPr>
      <t xml:space="preserve">MAILLOT VELO TEAM </t>
    </r>
    <r>
      <rPr>
        <sz val="10"/>
        <color rgb="FF92D050"/>
        <rFont val="Calibri"/>
        <charset val="134"/>
      </rPr>
      <t>kids</t>
    </r>
  </si>
  <si>
    <r>
      <rPr>
        <sz val="10"/>
        <rFont val="Calibri"/>
        <charset val="134"/>
      </rPr>
      <t xml:space="preserve">CUISSARD COURT VELO TEAM </t>
    </r>
    <r>
      <rPr>
        <sz val="10"/>
        <color rgb="FF92D050"/>
        <rFont val="Calibri"/>
        <charset val="134"/>
      </rPr>
      <t>kids</t>
    </r>
  </si>
  <si>
    <r>
      <rPr>
        <sz val="10"/>
        <rFont val="Calibri"/>
        <charset val="134"/>
      </rPr>
      <t xml:space="preserve">CUISSARD LONG VELO HIVER PRO </t>
    </r>
    <r>
      <rPr>
        <sz val="10"/>
        <color rgb="FF92D050"/>
        <rFont val="Calibri"/>
        <charset val="134"/>
      </rPr>
      <t>kids</t>
    </r>
  </si>
  <si>
    <t>VESTE HIVER VELO PRO</t>
  </si>
  <si>
    <r>
      <rPr>
        <sz val="10"/>
        <rFont val="Calibri"/>
        <charset val="134"/>
      </rPr>
      <t xml:space="preserve">VESTE MI SAISON VELO TEAM </t>
    </r>
    <r>
      <rPr>
        <sz val="10"/>
        <color rgb="FF92D050"/>
        <rFont val="Calibri"/>
        <charset val="134"/>
      </rPr>
      <t>kids</t>
    </r>
  </si>
  <si>
    <r>
      <rPr>
        <sz val="10"/>
        <color theme="1"/>
        <rFont val="Calibri"/>
        <charset val="134"/>
      </rPr>
      <t xml:space="preserve">MANCHETTES VELO Légères </t>
    </r>
    <r>
      <rPr>
        <sz val="10"/>
        <color rgb="FF92D050"/>
        <rFont val="Calibri"/>
        <charset val="134"/>
      </rPr>
      <t>kids</t>
    </r>
  </si>
  <si>
    <t>ACCESSOIRES VELO</t>
  </si>
  <si>
    <t xml:space="preserve">Casquettes </t>
  </si>
  <si>
    <t>TU</t>
  </si>
  <si>
    <t xml:space="preserve"> casquette vélo</t>
  </si>
  <si>
    <t xml:space="preserve">CASQUETTE VÉLO </t>
  </si>
  <si>
    <t>01152</t>
  </si>
  <si>
    <t>minimum 20 articles</t>
  </si>
  <si>
    <t>CASQUETTE TRUCKER</t>
  </si>
  <si>
    <t>MK 07020</t>
  </si>
  <si>
    <t>minimum 100 articles</t>
  </si>
  <si>
    <t>casquette trucker</t>
  </si>
  <si>
    <t>Gants</t>
  </si>
  <si>
    <t xml:space="preserve">GANTS VÉLO </t>
  </si>
  <si>
    <t>01012</t>
  </si>
  <si>
    <t>gants vélo</t>
  </si>
  <si>
    <t>Chaussettes</t>
  </si>
  <si>
    <t>35/38</t>
  </si>
  <si>
    <t>39/42</t>
  </si>
  <si>
    <t>43/45</t>
  </si>
  <si>
    <t>46+</t>
  </si>
  <si>
    <t xml:space="preserve">CHAUSSETTES VÉLO SUBLIMÉES </t>
  </si>
  <si>
    <t>01601 SUB</t>
  </si>
  <si>
    <t xml:space="preserve">minimum 20 articles </t>
  </si>
  <si>
    <t xml:space="preserve">Tour de cou </t>
  </si>
  <si>
    <t>TOUR DE COU / BONNET</t>
  </si>
  <si>
    <t>MK 01013</t>
  </si>
  <si>
    <t>Tour de cou</t>
  </si>
  <si>
    <t xml:space="preserve">BIDON CYCLISME </t>
  </si>
  <si>
    <t xml:space="preserve">BIDON 550 ML </t>
  </si>
  <si>
    <t xml:space="preserve">minimum 25 articles </t>
  </si>
  <si>
    <t>Bidon 550ML</t>
  </si>
  <si>
    <t xml:space="preserve">BIDON 750 ML </t>
  </si>
  <si>
    <t>Bidon 750ML</t>
  </si>
  <si>
    <t xml:space="preserve">BIDON EN CANNE À SUCRE 550ML </t>
  </si>
  <si>
    <t>minimum 25 articles - bidon transparent avec impression digitale</t>
  </si>
  <si>
    <t>BIDON EN CANNE À SUCRE 750ML</t>
  </si>
  <si>
    <t xml:space="preserve"> </t>
  </si>
  <si>
    <t>TOTAL CYCLISME</t>
  </si>
  <si>
    <t xml:space="preserve"> RUNNING - COMMANDE</t>
  </si>
  <si>
    <t>RUNNING - TOTAL</t>
  </si>
  <si>
    <t>RUNNING HOMMES &amp; UNISEXE</t>
  </si>
  <si>
    <t>Total</t>
  </si>
  <si>
    <t>T-shirts &amp; Polos</t>
  </si>
  <si>
    <r>
      <rPr>
        <sz val="10"/>
        <rFont val="Calibri"/>
        <charset val="134"/>
      </rPr>
      <t xml:space="preserve">T-SHIRT RUN PRO </t>
    </r>
    <r>
      <rPr>
        <sz val="10"/>
        <color rgb="FF5AA6F1"/>
        <rFont val="Calibri"/>
        <charset val="134"/>
      </rPr>
      <t>men</t>
    </r>
  </si>
  <si>
    <t>MK 03001</t>
  </si>
  <si>
    <r>
      <rPr>
        <sz val="10"/>
        <rFont val="Calibri"/>
        <charset val="134"/>
      </rPr>
      <t xml:space="preserve">T-SHIRT RUN TEAM </t>
    </r>
    <r>
      <rPr>
        <sz val="10"/>
        <color rgb="FF5AA6F1"/>
        <rFont val="Calibri"/>
        <charset val="134"/>
      </rPr>
      <t>men</t>
    </r>
  </si>
  <si>
    <t>MK 03015</t>
  </si>
  <si>
    <t>Récompense jeune</t>
  </si>
  <si>
    <r>
      <rPr>
        <sz val="10"/>
        <color theme="1"/>
        <rFont val="Calibri"/>
        <charset val="134"/>
      </rPr>
      <t xml:space="preserve">T-SHIRT RUN MANCHE LONGUE PRO </t>
    </r>
    <r>
      <rPr>
        <sz val="10"/>
        <color rgb="FF00B0F0"/>
        <rFont val="Calibri"/>
        <charset val="134"/>
      </rPr>
      <t>men</t>
    </r>
  </si>
  <si>
    <t>MK 03023</t>
  </si>
  <si>
    <r>
      <rPr>
        <sz val="10"/>
        <color theme="1"/>
        <rFont val="Calibri"/>
        <charset val="134"/>
      </rPr>
      <t xml:space="preserve">POLO POLYCOTON PRO </t>
    </r>
    <r>
      <rPr>
        <sz val="10"/>
        <color rgb="FF00B0F0"/>
        <rFont val="Calibri"/>
        <charset val="134"/>
      </rPr>
      <t>men</t>
    </r>
  </si>
  <si>
    <t>02008</t>
  </si>
  <si>
    <t>Débardeurs</t>
  </si>
  <si>
    <r>
      <rPr>
        <sz val="10"/>
        <color theme="1"/>
        <rFont val="Calibri"/>
        <charset val="134"/>
      </rPr>
      <t xml:space="preserve">DEBARDEUR RUN PRO </t>
    </r>
    <r>
      <rPr>
        <sz val="10"/>
        <color rgb="FF5AA6F1"/>
        <rFont val="Calibri"/>
        <charset val="134"/>
      </rPr>
      <t>men</t>
    </r>
  </si>
  <si>
    <t>06016P</t>
  </si>
  <si>
    <r>
      <rPr>
        <sz val="10"/>
        <rFont val="Calibri"/>
        <charset val="134"/>
      </rPr>
      <t xml:space="preserve">DEBARDEUR RUN TEAM </t>
    </r>
    <r>
      <rPr>
        <sz val="10"/>
        <color rgb="FF5AA6F1"/>
        <rFont val="Calibri"/>
        <charset val="134"/>
      </rPr>
      <t>men</t>
    </r>
  </si>
  <si>
    <t>06015</t>
  </si>
  <si>
    <t>Shorts &amp; Cuissard</t>
  </si>
  <si>
    <r>
      <rPr>
        <sz val="10"/>
        <rFont val="Calibri"/>
        <charset val="134"/>
      </rPr>
      <t xml:space="preserve">SHORT RUN COURT PRO </t>
    </r>
    <r>
      <rPr>
        <sz val="10"/>
        <color rgb="FF5AA6F1"/>
        <rFont val="Calibri"/>
        <charset val="134"/>
      </rPr>
      <t>men</t>
    </r>
  </si>
  <si>
    <t>08650 ST</t>
  </si>
  <si>
    <r>
      <rPr>
        <sz val="10"/>
        <color theme="1"/>
        <rFont val="Calibri"/>
        <charset val="134"/>
      </rPr>
      <t xml:space="preserve">SHORT RUN LONG PRO </t>
    </r>
    <r>
      <rPr>
        <sz val="10"/>
        <color rgb="FF5AA6F1"/>
        <rFont val="Calibri"/>
        <charset val="134"/>
      </rPr>
      <t>men</t>
    </r>
  </si>
  <si>
    <t>08501 SE</t>
  </si>
  <si>
    <t>Pantalon &amp; collant</t>
  </si>
  <si>
    <r>
      <rPr>
        <sz val="10"/>
        <color theme="1"/>
        <rFont val="Calibri"/>
        <charset val="134"/>
      </rPr>
      <t xml:space="preserve">PANTALON RUN PRO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</si>
  <si>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MK 50101</t>
  </si>
  <si>
    <t xml:space="preserve">Veste </t>
  </si>
  <si>
    <r>
      <rPr>
        <sz val="10"/>
        <rFont val="Calibri"/>
        <charset val="134"/>
      </rPr>
      <t xml:space="preserve">VESTE RUN PRO </t>
    </r>
    <r>
      <rPr>
        <sz val="10"/>
        <color rgb="FF5AA6F1"/>
        <rFont val="Calibri"/>
        <charset val="134"/>
      </rPr>
      <t>men</t>
    </r>
  </si>
  <si>
    <t>MK 18010</t>
  </si>
  <si>
    <r>
      <rPr>
        <sz val="10"/>
        <rFont val="Calibri"/>
        <charset val="134"/>
      </rPr>
      <t xml:space="preserve">SWEAT CAPUCHE PRO </t>
    </r>
    <r>
      <rPr>
        <sz val="10"/>
        <color rgb="FF5AA6F1"/>
        <rFont val="Calibri"/>
        <charset val="134"/>
      </rPr>
      <t>men</t>
    </r>
  </si>
  <si>
    <t>MK 18620</t>
  </si>
  <si>
    <t>Combinaison</t>
  </si>
  <si>
    <r>
      <rPr>
        <sz val="10"/>
        <color theme="1"/>
        <rFont val="Calibri"/>
        <charset val="134"/>
      </rPr>
      <t xml:space="preserve">COMBINAISON RUN PRO </t>
    </r>
    <r>
      <rPr>
        <sz val="10"/>
        <color rgb="FF5AA6F1"/>
        <rFont val="Calibri"/>
        <charset val="134"/>
      </rPr>
      <t>men</t>
    </r>
  </si>
  <si>
    <t>MK82045</t>
  </si>
  <si>
    <r>
      <rPr>
        <sz val="10"/>
        <rFont val="Calibri"/>
        <charset val="134"/>
      </rPr>
      <t>MANCHETTES RUN</t>
    </r>
    <r>
      <rPr>
        <i/>
        <sz val="10"/>
        <rFont val="Calibri"/>
        <charset val="134"/>
      </rPr>
      <t xml:space="preserve"> Légères</t>
    </r>
    <r>
      <rPr>
        <sz val="10"/>
        <rFont val="Calibri"/>
        <charset val="134"/>
      </rPr>
      <t xml:space="preserve">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</si>
  <si>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r>
      <rPr>
        <sz val="10"/>
        <rFont val="Calibri"/>
        <charset val="134"/>
      </rPr>
      <t xml:space="preserve">MANCHETTES RUN </t>
    </r>
    <r>
      <rPr>
        <i/>
        <sz val="10"/>
        <rFont val="Calibri"/>
        <charset val="134"/>
      </rPr>
      <t>Thermo</t>
    </r>
    <r>
      <rPr>
        <sz val="10"/>
        <rFont val="Calibri"/>
        <charset val="134"/>
      </rPr>
      <t xml:space="preserve">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</si>
  <si>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FEMMES</t>
  </si>
  <si>
    <r>
      <rPr>
        <sz val="10"/>
        <rFont val="Calibri"/>
        <charset val="134"/>
      </rPr>
      <t xml:space="preserve">T-SHIRT RUN PRO </t>
    </r>
    <r>
      <rPr>
        <i/>
        <sz val="10"/>
        <rFont val="Calibri"/>
        <charset val="134"/>
      </rPr>
      <t>col rond</t>
    </r>
    <r>
      <rPr>
        <sz val="10"/>
        <rFont val="Calibri"/>
        <charset val="134"/>
      </rPr>
      <t xml:space="preserve"> </t>
    </r>
    <r>
      <rPr>
        <sz val="10"/>
        <color rgb="FFDC7598"/>
        <rFont val="Calibri"/>
        <charset val="134"/>
      </rPr>
      <t>women</t>
    </r>
  </si>
  <si>
    <t>MK 03501</t>
  </si>
  <si>
    <r>
      <rPr>
        <sz val="10"/>
        <rFont val="Calibri"/>
        <charset val="134"/>
      </rPr>
      <t xml:space="preserve">T-SHIRT RUN PRO </t>
    </r>
    <r>
      <rPr>
        <i/>
        <sz val="10"/>
        <rFont val="Calibri"/>
        <charset val="134"/>
      </rPr>
      <t>col V</t>
    </r>
    <r>
      <rPr>
        <sz val="10"/>
        <rFont val="Calibri"/>
        <charset val="134"/>
      </rPr>
      <t xml:space="preserve"> </t>
    </r>
    <r>
      <rPr>
        <sz val="10"/>
        <color rgb="FFDC7598"/>
        <rFont val="Calibri"/>
        <charset val="134"/>
      </rPr>
      <t>women</t>
    </r>
  </si>
  <si>
    <t>MK 03640</t>
  </si>
  <si>
    <r>
      <rPr>
        <sz val="10"/>
        <rFont val="Calibri"/>
        <charset val="134"/>
      </rPr>
      <t xml:space="preserve"> T-SHIRT RUN TEAM </t>
    </r>
    <r>
      <rPr>
        <sz val="10"/>
        <color rgb="FFDC7598"/>
        <rFont val="Calibri"/>
        <charset val="134"/>
      </rPr>
      <t>women</t>
    </r>
  </si>
  <si>
    <t>MK 03515</t>
  </si>
  <si>
    <r>
      <rPr>
        <sz val="10"/>
        <color theme="1"/>
        <rFont val="Calibri"/>
        <charset val="134"/>
      </rPr>
      <t xml:space="preserve">T-SHIRT RUN MANCHES LONGUES PRO </t>
    </r>
    <r>
      <rPr>
        <sz val="10"/>
        <color rgb="FFDC7598"/>
        <rFont val="Calibri"/>
        <charset val="134"/>
      </rPr>
      <t>women</t>
    </r>
  </si>
  <si>
    <t>MK 03530</t>
  </si>
  <si>
    <r>
      <rPr>
        <sz val="10"/>
        <rFont val="Calibri"/>
        <charset val="134"/>
      </rPr>
      <t xml:space="preserve">POLO POLYCOTON PRO </t>
    </r>
    <r>
      <rPr>
        <sz val="10"/>
        <color rgb="FFDC7598"/>
        <rFont val="Calibri"/>
        <charset val="134"/>
      </rPr>
      <t>women</t>
    </r>
  </si>
  <si>
    <t>16008</t>
  </si>
  <si>
    <t>Débardeurs &amp; Brassière</t>
  </si>
  <si>
    <r>
      <rPr>
        <sz val="10"/>
        <color theme="1"/>
        <rFont val="Calibri"/>
        <charset val="134"/>
      </rPr>
      <t xml:space="preserve">DEBARDEUR RUN PRO </t>
    </r>
    <r>
      <rPr>
        <sz val="10"/>
        <color rgb="FFDC7598"/>
        <rFont val="Calibri"/>
        <charset val="134"/>
      </rPr>
      <t>women</t>
    </r>
  </si>
  <si>
    <t>16116P</t>
  </si>
  <si>
    <r>
      <rPr>
        <sz val="10"/>
        <rFont val="Calibri"/>
        <charset val="134"/>
      </rPr>
      <t>DEBARDEUR RUN TEAM</t>
    </r>
    <r>
      <rPr>
        <sz val="10"/>
        <color rgb="FFDC7598"/>
        <rFont val="Calibri"/>
        <charset val="134"/>
      </rPr>
      <t xml:space="preserve"> women</t>
    </r>
  </si>
  <si>
    <t>16115</t>
  </si>
  <si>
    <r>
      <rPr>
        <sz val="10"/>
        <rFont val="Calibri"/>
        <charset val="134"/>
      </rPr>
      <t>BRASSIÈRE</t>
    </r>
    <r>
      <rPr>
        <sz val="10"/>
        <color rgb="FFDC7598"/>
        <rFont val="Calibri"/>
        <charset val="134"/>
      </rPr>
      <t xml:space="preserve"> </t>
    </r>
    <r>
      <rPr>
        <sz val="10"/>
        <color theme="1"/>
        <rFont val="Calibri"/>
        <charset val="134"/>
      </rPr>
      <t>COURTE PRO</t>
    </r>
    <r>
      <rPr>
        <sz val="10"/>
        <color rgb="FFDC7598"/>
        <rFont val="Calibri"/>
        <charset val="134"/>
      </rPr>
      <t xml:space="preserve"> women</t>
    </r>
  </si>
  <si>
    <t>MK 16301</t>
  </si>
  <si>
    <r>
      <rPr>
        <sz val="10"/>
        <rFont val="Calibri"/>
        <charset val="134"/>
      </rPr>
      <t>BRASSIÈRE</t>
    </r>
    <r>
      <rPr>
        <sz val="10"/>
        <color rgb="FFDC7598"/>
        <rFont val="Calibri"/>
        <charset val="134"/>
      </rPr>
      <t xml:space="preserve"> </t>
    </r>
    <r>
      <rPr>
        <sz val="10"/>
        <color theme="1"/>
        <rFont val="Calibri"/>
        <charset val="134"/>
      </rPr>
      <t>LONGUE PRO</t>
    </r>
    <r>
      <rPr>
        <sz val="10"/>
        <color rgb="FFDC7598"/>
        <rFont val="Calibri"/>
        <charset val="134"/>
      </rPr>
      <t xml:space="preserve"> women</t>
    </r>
  </si>
  <si>
    <t>MK 16323</t>
  </si>
  <si>
    <t>Short</t>
  </si>
  <si>
    <r>
      <rPr>
        <sz val="10"/>
        <rFont val="Calibri"/>
        <charset val="134"/>
      </rPr>
      <t xml:space="preserve">SHORT RUN PRO </t>
    </r>
    <r>
      <rPr>
        <sz val="10"/>
        <color rgb="FFDC7598"/>
        <rFont val="Calibri"/>
        <charset val="134"/>
      </rPr>
      <t>women</t>
    </r>
  </si>
  <si>
    <t>MK 17501 SE</t>
  </si>
  <si>
    <r>
      <rPr>
        <sz val="10"/>
        <rFont val="Calibri"/>
        <charset val="134"/>
      </rPr>
      <t xml:space="preserve">VESTE RUN PRO </t>
    </r>
    <r>
      <rPr>
        <sz val="10"/>
        <color rgb="FFDC7598"/>
        <rFont val="Calibri"/>
        <charset val="134"/>
      </rPr>
      <t>women</t>
    </r>
  </si>
  <si>
    <t>MK 20510</t>
  </si>
  <si>
    <r>
      <rPr>
        <sz val="10"/>
        <rFont val="Calibri"/>
        <charset val="134"/>
      </rPr>
      <t xml:space="preserve">SWEAT CAPUCHE PRO </t>
    </r>
    <r>
      <rPr>
        <sz val="10"/>
        <color rgb="FFDC7598"/>
        <rFont val="Calibri"/>
        <charset val="134"/>
      </rPr>
      <t>women</t>
    </r>
  </si>
  <si>
    <t>MK 20820</t>
  </si>
  <si>
    <t>ENFANTS</t>
  </si>
  <si>
    <r>
      <rPr>
        <sz val="10"/>
        <rFont val="Calibri"/>
        <charset val="134"/>
      </rPr>
      <t xml:space="preserve">T-SHIRT RUN TEAM </t>
    </r>
    <r>
      <rPr>
        <sz val="10"/>
        <color rgb="FF92D050"/>
        <rFont val="Calibri"/>
        <charset val="134"/>
      </rPr>
      <t>kids</t>
    </r>
  </si>
  <si>
    <r>
      <rPr>
        <sz val="10"/>
        <rFont val="Calibri"/>
        <charset val="134"/>
      </rPr>
      <t xml:space="preserve">POLO POLYCOTON PRO </t>
    </r>
    <r>
      <rPr>
        <sz val="10"/>
        <color rgb="FF92D050"/>
        <rFont val="Calibri"/>
        <charset val="134"/>
      </rPr>
      <t>kids</t>
    </r>
  </si>
  <si>
    <r>
      <rPr>
        <sz val="10"/>
        <rFont val="Calibri"/>
        <charset val="134"/>
      </rPr>
      <t xml:space="preserve">DEBARDEUR RUN TEAM </t>
    </r>
    <r>
      <rPr>
        <sz val="10"/>
        <color rgb="FF92D050"/>
        <rFont val="Calibri"/>
        <charset val="134"/>
      </rPr>
      <t>kids</t>
    </r>
  </si>
  <si>
    <t>06015 T</t>
  </si>
  <si>
    <r>
      <rPr>
        <sz val="10"/>
        <color theme="1"/>
        <rFont val="Calibri"/>
        <charset val="134"/>
      </rPr>
      <t xml:space="preserve">SHORT RUN PRO </t>
    </r>
    <r>
      <rPr>
        <sz val="10"/>
        <color rgb="FF92D050"/>
        <rFont val="Calibri"/>
        <charset val="134"/>
      </rPr>
      <t>kids</t>
    </r>
  </si>
  <si>
    <t>Veste &amp; Sweat</t>
  </si>
  <si>
    <r>
      <rPr>
        <sz val="10"/>
        <color theme="1"/>
        <rFont val="Calibri"/>
        <charset val="134"/>
      </rPr>
      <t xml:space="preserve">VESTE RUN PRO </t>
    </r>
    <r>
      <rPr>
        <sz val="10"/>
        <color rgb="FF92D050"/>
        <rFont val="Calibri"/>
        <charset val="134"/>
      </rPr>
      <t>kids</t>
    </r>
  </si>
  <si>
    <r>
      <rPr>
        <sz val="10"/>
        <color theme="1"/>
        <rFont val="Calibri"/>
        <charset val="134"/>
      </rPr>
      <t>SWEAT CAPUCHE PRO</t>
    </r>
    <r>
      <rPr>
        <sz val="10"/>
        <color rgb="FF92D050"/>
        <rFont val="Calibri"/>
        <charset val="134"/>
      </rPr>
      <t xml:space="preserve"> kids</t>
    </r>
  </si>
  <si>
    <t>Pantalon</t>
  </si>
  <si>
    <r>
      <rPr>
        <sz val="10"/>
        <color theme="1"/>
        <rFont val="Calibri"/>
        <charset val="134"/>
      </rPr>
      <t xml:space="preserve">PANTALON RUN PRO  </t>
    </r>
    <r>
      <rPr>
        <sz val="10"/>
        <color rgb="FF92D050"/>
        <rFont val="Calibri"/>
        <charset val="134"/>
      </rPr>
      <t>kids</t>
    </r>
  </si>
  <si>
    <r>
      <rPr>
        <sz val="10"/>
        <color theme="1"/>
        <rFont val="Calibri"/>
        <charset val="134"/>
      </rPr>
      <t xml:space="preserve">MANCHETTES RUN </t>
    </r>
    <r>
      <rPr>
        <i/>
        <sz val="10"/>
        <color theme="1"/>
        <rFont val="Calibri"/>
        <charset val="134"/>
      </rPr>
      <t>Légères</t>
    </r>
    <r>
      <rPr>
        <sz val="10"/>
        <color theme="1"/>
        <rFont val="Calibri"/>
        <charset val="134"/>
      </rPr>
      <t xml:space="preserve"> </t>
    </r>
    <r>
      <rPr>
        <sz val="10"/>
        <color rgb="FF92D050"/>
        <rFont val="Calibri"/>
        <charset val="134"/>
      </rPr>
      <t>kids</t>
    </r>
  </si>
  <si>
    <t xml:space="preserve">ACCESSOIRES RUNNING </t>
  </si>
  <si>
    <t>T.U</t>
  </si>
  <si>
    <t xml:space="preserve">CASQUETTE RUNNING </t>
  </si>
  <si>
    <t>MK 07010</t>
  </si>
  <si>
    <t>cap running</t>
  </si>
  <si>
    <t xml:space="preserve">CASQUETTE TRUCKER </t>
  </si>
  <si>
    <t>visière running</t>
  </si>
  <si>
    <t xml:space="preserve">VISIERE RUNNING </t>
  </si>
  <si>
    <t>MK 07035</t>
  </si>
  <si>
    <t>SAC À DOS</t>
  </si>
  <si>
    <t>minimum 10 articles</t>
  </si>
  <si>
    <t>sac</t>
  </si>
  <si>
    <r>
      <rPr>
        <b/>
        <sz val="12"/>
        <rFont val="Calibri"/>
        <charset val="134"/>
      </rPr>
      <t xml:space="preserve">CHAUSSETTES </t>
    </r>
    <r>
      <rPr>
        <sz val="12"/>
        <rFont val="Calibri"/>
        <charset val="134"/>
      </rPr>
      <t>*</t>
    </r>
    <r>
      <rPr>
        <i/>
        <sz val="12"/>
        <rFont val="Calibri"/>
        <charset val="134"/>
      </rPr>
      <t>min 50 articles (toutes tailles)</t>
    </r>
  </si>
  <si>
    <t>CHAUSSETTES RUNNING SUBLIMÉES</t>
  </si>
  <si>
    <t>BIDON</t>
  </si>
  <si>
    <t>TOTAL RUNNING</t>
  </si>
  <si>
    <t>NATATION - COMMANDE</t>
  </si>
  <si>
    <t>NATATION - TOTAL</t>
  </si>
  <si>
    <t>Maillots de bain (minimum 50, peu importe le modèle et la taille)</t>
  </si>
  <si>
    <t>MAILLOTS DE BAIN HOMME</t>
  </si>
  <si>
    <r>
      <rPr>
        <sz val="10"/>
        <rFont val="Calibri"/>
        <charset val="134"/>
      </rPr>
      <t xml:space="preserve">SHORTY </t>
    </r>
    <r>
      <rPr>
        <sz val="10"/>
        <color rgb="FF5AA6F1"/>
        <rFont val="Calibri"/>
        <charset val="134"/>
      </rPr>
      <t>men</t>
    </r>
  </si>
  <si>
    <t>MK21001</t>
  </si>
  <si>
    <t>MAILLOT DE BAIN FEMME</t>
  </si>
  <si>
    <r>
      <rPr>
        <sz val="10"/>
        <rFont val="Calibri"/>
        <charset val="134"/>
      </rPr>
      <t xml:space="preserve">NEREID </t>
    </r>
    <r>
      <rPr>
        <sz val="10"/>
        <color rgb="FFDC7598"/>
        <rFont val="Calibri"/>
        <charset val="134"/>
      </rPr>
      <t>women</t>
    </r>
  </si>
  <si>
    <t>MK23105</t>
  </si>
  <si>
    <t>MAILLOT DE BAIN KIDS</t>
  </si>
  <si>
    <t>6 ANS</t>
  </si>
  <si>
    <t>8 ANS</t>
  </si>
  <si>
    <t>10 ANS</t>
  </si>
  <si>
    <t>12 ANS</t>
  </si>
  <si>
    <r>
      <rPr>
        <sz val="10"/>
        <rFont val="Calibri"/>
        <charset val="134"/>
      </rPr>
      <t xml:space="preserve">SHORTY </t>
    </r>
    <r>
      <rPr>
        <sz val="10"/>
        <color rgb="FF5AA6F1"/>
        <rFont val="Calibri"/>
        <charset val="134"/>
      </rPr>
      <t>GARCON</t>
    </r>
  </si>
  <si>
    <r>
      <rPr>
        <sz val="10"/>
        <rFont val="Calibri"/>
        <charset val="134"/>
      </rPr>
      <t xml:space="preserve">NEREID </t>
    </r>
    <r>
      <rPr>
        <sz val="10"/>
        <color rgb="FFDC7598"/>
        <rFont val="Calibri"/>
        <charset val="134"/>
      </rPr>
      <t>FILLE</t>
    </r>
  </si>
  <si>
    <t>TEXTILE NATATION HOMMES &amp; UNISEXE</t>
  </si>
  <si>
    <r>
      <rPr>
        <sz val="10"/>
        <rFont val="Calibri"/>
        <charset val="134"/>
      </rPr>
      <t xml:space="preserve">T-SHIRT NATATION POLYCOTON PRO </t>
    </r>
    <r>
      <rPr>
        <sz val="10"/>
        <color rgb="FF5AA6F1"/>
        <rFont val="Calibri"/>
        <charset val="134"/>
      </rPr>
      <t>men</t>
    </r>
  </si>
  <si>
    <r>
      <rPr>
        <sz val="10"/>
        <rFont val="Calibri"/>
        <charset val="134"/>
      </rPr>
      <t xml:space="preserve">T-SHIRT NAT TEAM </t>
    </r>
    <r>
      <rPr>
        <sz val="10"/>
        <color rgb="FF5AA6F1"/>
        <rFont val="Calibri"/>
        <charset val="134"/>
      </rPr>
      <t>men</t>
    </r>
    <r>
      <rPr>
        <sz val="10"/>
        <rFont val="Calibri"/>
        <charset val="134"/>
      </rPr>
      <t xml:space="preserve"> (qté min 100 - confondu H/F/kids)</t>
    </r>
  </si>
  <si>
    <r>
      <rPr>
        <sz val="10"/>
        <rFont val="Calibri"/>
        <charset val="134"/>
      </rPr>
      <t xml:space="preserve">POLO </t>
    </r>
    <r>
      <rPr>
        <sz val="10"/>
        <color theme="1"/>
        <rFont val="Calibri"/>
        <charset val="134"/>
      </rPr>
      <t>POLYCOTON PRO</t>
    </r>
    <r>
      <rPr>
        <sz val="10"/>
        <color rgb="FF5AA6F1"/>
        <rFont val="Calibri"/>
        <charset val="134"/>
      </rPr>
      <t xml:space="preserve"> men</t>
    </r>
  </si>
  <si>
    <r>
      <rPr>
        <sz val="10"/>
        <rFont val="Calibri"/>
        <charset val="134"/>
      </rPr>
      <t xml:space="preserve">SHORT LONG NATATION PRO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</si>
  <si>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MK 08731 PS</t>
  </si>
  <si>
    <r>
      <rPr>
        <sz val="10"/>
        <rFont val="Calibri"/>
        <charset val="134"/>
      </rPr>
      <t xml:space="preserve">VESTE NATATION PRO </t>
    </r>
    <r>
      <rPr>
        <sz val="10"/>
        <color rgb="FF5AA6F1"/>
        <rFont val="Calibri"/>
        <charset val="134"/>
      </rPr>
      <t>men</t>
    </r>
  </si>
  <si>
    <r>
      <rPr>
        <sz val="10"/>
        <color theme="1"/>
        <rFont val="Calibri"/>
        <charset val="134"/>
      </rPr>
      <t xml:space="preserve">SWEAT NATATION PRO </t>
    </r>
    <r>
      <rPr>
        <sz val="10"/>
        <color rgb="FF5AA6F1"/>
        <rFont val="Calibri"/>
        <charset val="134"/>
      </rPr>
      <t>men</t>
    </r>
  </si>
  <si>
    <t xml:space="preserve">Pantalon </t>
  </si>
  <si>
    <r>
      <rPr>
        <sz val="10"/>
        <rFont val="Calibri"/>
        <charset val="134"/>
      </rPr>
      <t xml:space="preserve">PANTALON NATATION PRO </t>
    </r>
    <r>
      <rPr>
        <sz val="10"/>
        <color rgb="FF5AA6F1"/>
        <rFont val="Calibri"/>
        <charset val="134"/>
      </rPr>
      <t>uni</t>
    </r>
    <r>
      <rPr>
        <sz val="10"/>
        <color rgb="FFDC7598"/>
        <rFont val="Calibri"/>
        <charset val="134"/>
      </rPr>
      <t>sexe</t>
    </r>
  </si>
  <si>
    <t>TEXTILES NATATION FEMMES</t>
  </si>
  <si>
    <r>
      <rPr>
        <sz val="10"/>
        <rFont val="Calibri"/>
        <charset val="134"/>
      </rPr>
      <t>T-SHIRT NATATION POLYCOTON PRO</t>
    </r>
    <r>
      <rPr>
        <i/>
        <sz val="10"/>
        <rFont val="Calibri"/>
        <charset val="134"/>
      </rPr>
      <t xml:space="preserve"> col rond</t>
    </r>
    <r>
      <rPr>
        <sz val="10"/>
        <rFont val="Calibri"/>
        <charset val="134"/>
      </rPr>
      <t xml:space="preserve"> </t>
    </r>
    <r>
      <rPr>
        <sz val="10"/>
        <color rgb="FFDC7598"/>
        <rFont val="Calibri"/>
        <charset val="134"/>
      </rPr>
      <t>women</t>
    </r>
  </si>
  <si>
    <r>
      <rPr>
        <sz val="10"/>
        <rFont val="Calibri"/>
        <charset val="134"/>
      </rPr>
      <t xml:space="preserve">T-SHIRT NATATION POLYCOTON PRO </t>
    </r>
    <r>
      <rPr>
        <i/>
        <sz val="10"/>
        <rFont val="Calibri"/>
        <charset val="134"/>
      </rPr>
      <t xml:space="preserve">col v </t>
    </r>
    <r>
      <rPr>
        <sz val="10"/>
        <color rgb="FFDC7598"/>
        <rFont val="Calibri"/>
        <charset val="134"/>
      </rPr>
      <t>women</t>
    </r>
  </si>
  <si>
    <r>
      <rPr>
        <sz val="10"/>
        <rFont val="Calibri"/>
        <charset val="134"/>
      </rPr>
      <t xml:space="preserve">T-SHIRT NAT TEAM </t>
    </r>
    <r>
      <rPr>
        <sz val="10"/>
        <color rgb="FFDC7598"/>
        <rFont val="Calibri"/>
        <charset val="134"/>
      </rPr>
      <t>wmn</t>
    </r>
    <r>
      <rPr>
        <sz val="10"/>
        <rFont val="Calibri"/>
        <charset val="134"/>
      </rPr>
      <t xml:space="preserve"> (qté min 100 - confondu H/F/kids)</t>
    </r>
  </si>
  <si>
    <r>
      <rPr>
        <sz val="10"/>
        <rFont val="Calibri"/>
        <charset val="134"/>
      </rPr>
      <t xml:space="preserve">SHORT NATATION PRO </t>
    </r>
    <r>
      <rPr>
        <sz val="10"/>
        <color rgb="FFDC7598"/>
        <rFont val="Calibri"/>
        <charset val="134"/>
      </rPr>
      <t>women</t>
    </r>
  </si>
  <si>
    <r>
      <rPr>
        <sz val="10"/>
        <rFont val="Calibri"/>
        <charset val="134"/>
      </rPr>
      <t xml:space="preserve">VESTE NATATION PRO </t>
    </r>
    <r>
      <rPr>
        <sz val="10"/>
        <color rgb="FFDC7598"/>
        <rFont val="Calibri"/>
        <charset val="134"/>
      </rPr>
      <t>women</t>
    </r>
  </si>
  <si>
    <r>
      <rPr>
        <sz val="10"/>
        <color theme="1"/>
        <rFont val="Calibri"/>
        <charset val="134"/>
      </rPr>
      <t xml:space="preserve">SWEAT NATATION PRO </t>
    </r>
    <r>
      <rPr>
        <sz val="10"/>
        <color rgb="FFDC7598"/>
        <rFont val="Calibri"/>
        <charset val="134"/>
      </rPr>
      <t>women</t>
    </r>
  </si>
  <si>
    <t>TEXTILES NATATION ENFANTS</t>
  </si>
  <si>
    <r>
      <rPr>
        <sz val="10"/>
        <rFont val="Calibri"/>
        <charset val="134"/>
      </rPr>
      <t xml:space="preserve">T-SHIRT NATATION TEAM </t>
    </r>
    <r>
      <rPr>
        <sz val="10"/>
        <color rgb="FF92D050"/>
        <rFont val="Calibri"/>
        <charset val="134"/>
      </rPr>
      <t>kids</t>
    </r>
  </si>
  <si>
    <t>Veste</t>
  </si>
  <si>
    <r>
      <rPr>
        <sz val="10"/>
        <color theme="1"/>
        <rFont val="Calibri"/>
        <charset val="134"/>
      </rPr>
      <t xml:space="preserve">VESTE NATATION PRO </t>
    </r>
    <r>
      <rPr>
        <sz val="10"/>
        <color rgb="FF92D050"/>
        <rFont val="Calibri"/>
        <charset val="134"/>
      </rPr>
      <t>kids</t>
    </r>
  </si>
  <si>
    <r>
      <rPr>
        <sz val="10"/>
        <color theme="1"/>
        <rFont val="Calibri"/>
        <charset val="134"/>
      </rPr>
      <t xml:space="preserve">SWEAT NATATION PRO </t>
    </r>
    <r>
      <rPr>
        <sz val="10"/>
        <color rgb="FF92D050"/>
        <rFont val="Calibri"/>
        <charset val="134"/>
      </rPr>
      <t>kids</t>
    </r>
  </si>
  <si>
    <t>Sweat</t>
  </si>
  <si>
    <r>
      <rPr>
        <sz val="10"/>
        <rFont val="Calibri"/>
        <charset val="134"/>
      </rPr>
      <t>SHORT NATATION PRO</t>
    </r>
    <r>
      <rPr>
        <sz val="10"/>
        <color rgb="FF92D050"/>
        <rFont val="Calibri"/>
        <charset val="134"/>
      </rPr>
      <t xml:space="preserve"> kids</t>
    </r>
  </si>
  <si>
    <r>
      <rPr>
        <sz val="10"/>
        <color theme="1"/>
        <rFont val="Calibri"/>
        <charset val="134"/>
      </rPr>
      <t xml:space="preserve">PANTALON NATATION PRO </t>
    </r>
    <r>
      <rPr>
        <sz val="10"/>
        <color rgb="FF92D050"/>
        <rFont val="Calibri"/>
        <charset val="134"/>
      </rPr>
      <t>kids</t>
    </r>
  </si>
  <si>
    <t>ACCESSOIRES NATATION</t>
  </si>
  <si>
    <t>Headwear</t>
  </si>
  <si>
    <t>BONNET DE BAIN SILLICONE</t>
  </si>
  <si>
    <t>MK905C</t>
  </si>
  <si>
    <t>Disponible sur devis / minimum 50</t>
  </si>
  <si>
    <t>BONNET DE BAIN SILLICONE RECYCLÉ</t>
  </si>
  <si>
    <t xml:space="preserve">BONNET DE BAIN SILLICONE DÔME </t>
  </si>
  <si>
    <t>MK07020</t>
  </si>
  <si>
    <t>Sac à dos</t>
  </si>
  <si>
    <t>minimum 10</t>
  </si>
  <si>
    <t>Bidon</t>
  </si>
  <si>
    <t>TOTAL NATATION (Maillots de bain)</t>
  </si>
  <si>
    <t>TOTAL NATATION (Textiles)</t>
  </si>
  <si>
    <t>Access vélo</t>
  </si>
  <si>
    <t>Access run</t>
  </si>
  <si>
    <t>Access nat</t>
  </si>
  <si>
    <t>LÉGENDE BON DE COMMANDE</t>
  </si>
  <si>
    <t>SIGNIFICATION</t>
  </si>
  <si>
    <t>MOYEN DE GAMME</t>
  </si>
  <si>
    <t>HAUT DE GAMME</t>
  </si>
  <si>
    <t>HOMME - UNISEXE</t>
  </si>
  <si>
    <t>FEMME</t>
  </si>
  <si>
    <t>Produit d'origine naturelle</t>
  </si>
  <si>
    <t xml:space="preserve">Produit recyclé </t>
  </si>
  <si>
    <t>Nouveau produit OU Evolution du produit d'origine</t>
  </si>
  <si>
    <t>PEAU</t>
  </si>
  <si>
    <t>Peau de chamois</t>
  </si>
  <si>
    <t>MB</t>
  </si>
  <si>
    <t>Maillots de bain</t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</si>
</sst>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43" formatCode="_-* #,##0.00_-;\-* #,##0.00_-;_-* &quot;-&quot;??_-;_-@_-"/>
    <numFmt numFmtId="176" formatCode="_ * #,##0.00_ ;_ * \-#,##0.00_ ;_ * &quot;-&quot;??_ ;_ @_ "/>
    <numFmt numFmtId="177" formatCode="_-* #,##0.00\ &quot;€&quot;_-;\-* #,##0.00\ &quot;€&quot;_-;_-* &quot;-&quot;??\ &quot;€&quot;_-;_-@_-"/>
    <numFmt numFmtId="178" formatCode="_-&quot;€&quot;* #,##0_-;\-&quot;€&quot;* #,##0_-;_-&quot;€&quot;* \-_-;_-@_-"/>
    <numFmt numFmtId="179" formatCode="_-* #,##0\ &quot;€&quot;_-;\-* #,##0\ &quot;€&quot;_-;_-* &quot;-&quot;??\ &quot;€&quot;_-;_-@_-"/>
    <numFmt numFmtId="180" formatCode="#,##0.00\ &quot;€&quot;_);[Red]\(#,##0.00\ &quot;€&quot;\)"/>
    <numFmt numFmtId="181" formatCode="#,##0.00\ &quot;€&quot;"/>
    <numFmt numFmtId="182" formatCode="#,##0\ &quot;€&quot;_);[Red]\(#,##0\ &quot;€&quot;\)"/>
  </numFmts>
  <fonts count="81">
    <font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i/>
      <sz val="12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1"/>
      <color indexed="8"/>
      <name val="Calibri"/>
      <charset val="134"/>
    </font>
    <font>
      <sz val="16"/>
      <color indexed="8"/>
      <name val="Calibri"/>
      <charset val="134"/>
    </font>
    <font>
      <sz val="10"/>
      <color indexed="8"/>
      <name val="Calibri"/>
      <charset val="134"/>
    </font>
    <font>
      <sz val="10"/>
      <color indexed="9"/>
      <name val="Calibri"/>
      <charset val="134"/>
    </font>
    <font>
      <sz val="10"/>
      <color indexed="8"/>
      <name val="Calibri"/>
      <charset val="134"/>
      <scheme val="minor"/>
    </font>
    <font>
      <b/>
      <sz val="12"/>
      <color indexed="8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1"/>
      <color indexed="8"/>
      <name val="Calibri"/>
      <charset val="134"/>
      <scheme val="minor"/>
    </font>
    <font>
      <b/>
      <sz val="12"/>
      <color indexed="8"/>
      <name val="Calibri"/>
      <charset val="134"/>
    </font>
    <font>
      <b/>
      <sz val="16"/>
      <color theme="0"/>
      <name val="Calibri"/>
      <charset val="134"/>
    </font>
    <font>
      <sz val="10"/>
      <name val="Calibri"/>
      <charset val="134"/>
    </font>
    <font>
      <b/>
      <sz val="12"/>
      <name val="Calibri"/>
      <charset val="134"/>
    </font>
    <font>
      <b/>
      <sz val="10"/>
      <color indexed="8"/>
      <name val="Calibri"/>
      <charset val="134"/>
    </font>
    <font>
      <b/>
      <sz val="10"/>
      <color indexed="18"/>
      <name val="Calibri"/>
      <charset val="134"/>
    </font>
    <font>
      <b/>
      <sz val="10"/>
      <color indexed="9"/>
      <name val="Calibri"/>
      <charset val="134"/>
    </font>
    <font>
      <b/>
      <sz val="16"/>
      <color indexed="9"/>
      <name val="Calibri"/>
      <charset val="134"/>
    </font>
    <font>
      <sz val="10"/>
      <color theme="1"/>
      <name val="Calibri"/>
      <charset val="134"/>
    </font>
    <font>
      <sz val="9"/>
      <color indexed="8"/>
      <name val="Calibri"/>
      <charset val="134"/>
    </font>
    <font>
      <b/>
      <sz val="10"/>
      <color rgb="FFFF0000"/>
      <name val="Calibri"/>
      <charset val="134"/>
    </font>
    <font>
      <b/>
      <i/>
      <sz val="10"/>
      <color theme="5"/>
      <name val="Calibri"/>
      <charset val="134"/>
    </font>
    <font>
      <i/>
      <sz val="9"/>
      <color indexed="8"/>
      <name val="Calibri"/>
      <charset val="134"/>
    </font>
    <font>
      <b/>
      <sz val="10"/>
      <color theme="9" tint="-0.249977111117893"/>
      <name val="Calibri"/>
      <charset val="134"/>
    </font>
    <font>
      <b/>
      <sz val="11"/>
      <color indexed="8"/>
      <name val="Calibri"/>
      <charset val="134"/>
    </font>
    <font>
      <b/>
      <sz val="11"/>
      <color theme="1"/>
      <name val="Calibri"/>
      <charset val="134"/>
    </font>
    <font>
      <b/>
      <sz val="9"/>
      <color indexed="8"/>
      <name val="Calibri"/>
      <charset val="134"/>
    </font>
    <font>
      <sz val="11"/>
      <color indexed="9"/>
      <name val="Calibri"/>
      <charset val="134"/>
    </font>
    <font>
      <b/>
      <i/>
      <sz val="10"/>
      <color rgb="FF000000"/>
      <name val="Calibri"/>
      <charset val="134"/>
    </font>
    <font>
      <sz val="16"/>
      <color indexed="9"/>
      <name val="Calibri"/>
      <charset val="134"/>
    </font>
    <font>
      <b/>
      <sz val="10"/>
      <color indexed="56"/>
      <name val="Calibri"/>
      <charset val="134"/>
    </font>
    <font>
      <b/>
      <sz val="10"/>
      <name val="Calibri"/>
      <charset val="134"/>
    </font>
    <font>
      <sz val="10"/>
      <color indexed="56"/>
      <name val="Calibri"/>
      <charset val="134"/>
    </font>
    <font>
      <b/>
      <sz val="9"/>
      <color indexed="18"/>
      <name val="Calibri"/>
      <charset val="134"/>
    </font>
    <font>
      <sz val="10"/>
      <color theme="1" tint="0.149998474074526"/>
      <name val="Calibri"/>
      <charset val="134"/>
    </font>
    <font>
      <b/>
      <sz val="11"/>
      <name val="Calibri"/>
      <charset val="134"/>
    </font>
    <font>
      <i/>
      <sz val="10"/>
      <color theme="0"/>
      <name val="Calibri"/>
      <charset val="134"/>
    </font>
    <font>
      <b/>
      <sz val="10"/>
      <color theme="1"/>
      <name val="Calibri"/>
      <charset val="134"/>
    </font>
    <font>
      <b/>
      <sz val="10"/>
      <color rgb="FF0B2180"/>
      <name val="Calibri"/>
      <charset val="134"/>
    </font>
    <font>
      <b/>
      <sz val="11"/>
      <color indexed="18"/>
      <name val="Calibri"/>
      <charset val="134"/>
    </font>
    <font>
      <i/>
      <sz val="10"/>
      <color rgb="FFFF0000"/>
      <name val="Calibri"/>
      <charset val="134"/>
    </font>
    <font>
      <b/>
      <sz val="10"/>
      <color rgb="FF002060"/>
      <name val="Calibri"/>
      <charset val="134"/>
    </font>
    <font>
      <sz val="10"/>
      <color theme="0"/>
      <name val="Calibri"/>
      <charset val="134"/>
    </font>
    <font>
      <sz val="10"/>
      <color rgb="FFFF0000"/>
      <name val="Calibri"/>
      <charset val="134"/>
    </font>
    <font>
      <sz val="10"/>
      <color theme="0" tint="-0.349986266670736"/>
      <name val="Calibri"/>
      <charset val="134"/>
    </font>
    <font>
      <i/>
      <sz val="10"/>
      <color indexed="8"/>
      <name val="Calibri"/>
      <charset val="134"/>
    </font>
    <font>
      <b/>
      <i/>
      <sz val="10"/>
      <color rgb="FFFF0000"/>
      <name val="Calibri"/>
      <charset val="134"/>
    </font>
    <font>
      <sz val="10"/>
      <color rgb="FF000000"/>
      <name val="Calibri"/>
      <charset val="134"/>
      <scheme val="minor"/>
    </font>
    <font>
      <b/>
      <sz val="10"/>
      <color theme="0"/>
      <name val="Calibri"/>
      <charset val="134"/>
    </font>
    <font>
      <b/>
      <sz val="14"/>
      <name val="Calibri"/>
      <charset val="134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0"/>
      <name val="Arial"/>
      <charset val="134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0"/>
      <color rgb="FF5AA6F1"/>
      <name val="Calibri"/>
      <charset val="134"/>
    </font>
    <font>
      <sz val="10"/>
      <color rgb="FFDC7598"/>
      <name val="Calibri"/>
      <charset val="134"/>
    </font>
    <font>
      <sz val="10"/>
      <color rgb="FF92D050"/>
      <name val="Calibri"/>
      <charset val="134"/>
    </font>
    <font>
      <sz val="10"/>
      <color rgb="FF00B0F0"/>
      <name val="Calibri"/>
      <charset val="134"/>
    </font>
    <font>
      <i/>
      <sz val="10"/>
      <name val="Calibri"/>
      <charset val="134"/>
    </font>
    <font>
      <i/>
      <sz val="10"/>
      <color theme="1"/>
      <name val="Calibri"/>
      <charset val="134"/>
    </font>
    <font>
      <sz val="12"/>
      <name val="Calibri"/>
      <charset val="134"/>
    </font>
    <font>
      <i/>
      <sz val="12"/>
      <name val="Calibri"/>
      <charset val="134"/>
    </font>
  </fonts>
  <fills count="7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AA6F1"/>
        <bgColor indexed="64"/>
      </patternFill>
    </fill>
    <fill>
      <patternFill patternType="solid">
        <fgColor rgb="FFDC759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24997711111789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rgb="FF5AA6F1"/>
        <bgColor indexed="8"/>
      </patternFill>
    </fill>
    <fill>
      <patternFill patternType="solid">
        <fgColor theme="4" tint="0.599993896298105"/>
        <bgColor indexed="8"/>
      </patternFill>
    </fill>
    <fill>
      <patternFill patternType="solid">
        <fgColor rgb="FFDB7598"/>
        <bgColor indexed="8"/>
      </patternFill>
    </fill>
    <fill>
      <patternFill patternType="solid">
        <fgColor rgb="FFDB7598"/>
        <bgColor indexed="64"/>
      </patternFill>
    </fill>
    <fill>
      <patternFill patternType="solid">
        <fgColor theme="5" tint="0.599993896298105"/>
        <bgColor indexed="8"/>
      </patternFill>
    </fill>
    <fill>
      <patternFill patternType="solid">
        <fgColor rgb="FF92D050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rgb="FFFF8C56"/>
        <bgColor indexed="8"/>
      </patternFill>
    </fill>
    <fill>
      <patternFill patternType="solid">
        <fgColor rgb="FFFF8C56"/>
        <bgColor indexed="64"/>
      </patternFill>
    </fill>
    <fill>
      <patternFill patternType="solid">
        <fgColor theme="9" tint="0.399975585192419"/>
        <bgColor indexed="8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6BE8F"/>
        <bgColor indexed="8"/>
      </patternFill>
    </fill>
    <fill>
      <patternFill patternType="solid">
        <fgColor rgb="FFF6BE8F"/>
        <bgColor indexed="64"/>
      </patternFill>
    </fill>
    <fill>
      <patternFill patternType="solid">
        <fgColor indexed="11"/>
        <bgColor indexed="8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30"/>
        <bgColor indexed="8"/>
      </patternFill>
    </fill>
    <fill>
      <patternFill patternType="solid">
        <fgColor theme="7" tint="0.599993896298105"/>
        <bgColor indexed="8"/>
      </patternFill>
    </fill>
    <fill>
      <patternFill patternType="solid">
        <fgColor rgb="FFFFFFFF"/>
        <bgColor rgb="FF000000"/>
      </patternFill>
    </fill>
    <fill>
      <patternFill patternType="solid">
        <fgColor rgb="FFE6B8B8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rgb="FFBFBFBF"/>
        <bgColor indexed="64"/>
      </patternFill>
    </fill>
    <fill>
      <patternFill patternType="solid">
        <fgColor rgb="FFF08A53"/>
        <bgColor indexed="8"/>
      </patternFill>
    </fill>
    <fill>
      <patternFill patternType="solid">
        <fgColor rgb="FFF08A5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6B8B8"/>
        <bgColor indexed="8"/>
      </patternFill>
    </fill>
    <fill>
      <patternFill patternType="solid">
        <fgColor theme="0" tint="-0.349986266670736"/>
        <bgColor indexed="8"/>
      </patternFill>
    </fill>
    <fill>
      <patternFill patternType="solid">
        <fgColor rgb="FF80808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6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9"/>
      </top>
      <bottom/>
      <diagonal/>
    </border>
    <border>
      <left/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59" fillId="0" borderId="0" applyNumberFormat="0" applyFill="0" applyBorder="0" applyAlignment="0" applyProtection="0">
      <alignment vertical="center"/>
    </xf>
    <xf numFmtId="43" fontId="57" fillId="0" borderId="0" applyFont="0" applyFill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4" fillId="44" borderId="5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178" fontId="57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0" fontId="61" fillId="0" borderId="60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center"/>
    </xf>
    <xf numFmtId="0" fontId="57" fillId="54" borderId="61" applyNumberFormat="0" applyFon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5" fillId="0" borderId="63" applyNumberFormat="0" applyFill="0" applyAlignment="0" applyProtection="0">
      <alignment vertical="center"/>
    </xf>
    <xf numFmtId="0" fontId="66" fillId="0" borderId="63" applyNumberFormat="0" applyFill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52" fillId="0" borderId="59" applyNumberFormat="0" applyFill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0" fillId="0" borderId="0"/>
    <xf numFmtId="0" fontId="68" fillId="64" borderId="0" applyNumberFormat="0" applyBorder="0" applyAlignment="0" applyProtection="0">
      <alignment vertical="center"/>
    </xf>
    <xf numFmtId="0" fontId="70" fillId="66" borderId="58" applyNumberFormat="0" applyAlignment="0" applyProtection="0">
      <alignment vertical="center"/>
    </xf>
    <xf numFmtId="0" fontId="55" fillId="62" borderId="0" applyNumberFormat="0" applyBorder="0" applyAlignment="0" applyProtection="0">
      <alignment vertical="center"/>
    </xf>
    <xf numFmtId="0" fontId="71" fillId="44" borderId="64" applyNumberFormat="0" applyAlignment="0" applyProtection="0">
      <alignment vertical="center"/>
    </xf>
    <xf numFmtId="0" fontId="64" fillId="59" borderId="62" applyNumberFormat="0" applyAlignment="0" applyProtection="0">
      <alignment vertical="center"/>
    </xf>
    <xf numFmtId="0" fontId="72" fillId="0" borderId="65" applyNumberFormat="0" applyFill="0" applyAlignment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67" fillId="61" borderId="0" applyNumberFormat="0" applyBorder="0" applyAlignment="0" applyProtection="0">
      <alignment vertical="center"/>
    </xf>
    <xf numFmtId="0" fontId="69" fillId="65" borderId="0" applyNumberFormat="0" applyBorder="0" applyAlignment="0" applyProtection="0">
      <alignment vertical="center"/>
    </xf>
    <xf numFmtId="0" fontId="55" fillId="49" borderId="0" applyNumberFormat="0" applyBorder="0" applyAlignment="0" applyProtection="0">
      <alignment vertical="center"/>
    </xf>
    <xf numFmtId="0" fontId="55" fillId="67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5" fillId="74" borderId="0" applyNumberFormat="0" applyBorder="0" applyAlignment="0" applyProtection="0">
      <alignment vertical="center"/>
    </xf>
    <xf numFmtId="0" fontId="56" fillId="58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55" fillId="52" borderId="0" applyNumberFormat="0" applyBorder="0" applyAlignment="0" applyProtection="0">
      <alignment vertical="center"/>
    </xf>
    <xf numFmtId="0" fontId="55" fillId="70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55" fillId="73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56" fillId="60" borderId="0" applyNumberFormat="0" applyBorder="0" applyAlignment="0" applyProtection="0">
      <alignment vertical="center"/>
    </xf>
    <xf numFmtId="0" fontId="55" fillId="69" borderId="0" applyNumberFormat="0" applyBorder="0" applyAlignment="0" applyProtection="0">
      <alignment vertical="center"/>
    </xf>
    <xf numFmtId="0" fontId="55" fillId="68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</cellStyleXfs>
  <cellXfs count="5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0" xfId="0" applyFill="1"/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5" xfId="0" applyFill="1" applyBorder="1"/>
    <xf numFmtId="0" fontId="0" fillId="4" borderId="5" xfId="0" applyFill="1" applyBorder="1"/>
    <xf numFmtId="0" fontId="0" fillId="5" borderId="5" xfId="0" applyFill="1" applyBorder="1"/>
    <xf numFmtId="0" fontId="0" fillId="6" borderId="5" xfId="0" applyFill="1" applyBorder="1"/>
    <xf numFmtId="0" fontId="0" fillId="0" borderId="5" xfId="0" applyBorder="1"/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7" borderId="0" xfId="0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7" borderId="10" xfId="0" applyFont="1" applyFill="1" applyBorder="1" applyAlignment="1">
      <alignment vertical="center"/>
    </xf>
    <xf numFmtId="49" fontId="6" fillId="7" borderId="0" xfId="0" applyNumberFormat="1" applyFont="1" applyFill="1" applyAlignment="1">
      <alignment horizontal="left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3" borderId="11" xfId="0" applyFont="1" applyFill="1" applyBorder="1" applyAlignment="1">
      <alignment vertical="center"/>
    </xf>
    <xf numFmtId="0" fontId="8" fillId="7" borderId="12" xfId="0" applyFont="1" applyFill="1" applyBorder="1" applyAlignment="1">
      <alignment vertical="center"/>
    </xf>
    <xf numFmtId="0" fontId="9" fillId="7" borderId="13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8" fillId="7" borderId="0" xfId="0" applyFont="1" applyFill="1" applyAlignment="1">
      <alignment vertical="center"/>
    </xf>
    <xf numFmtId="0" fontId="9" fillId="7" borderId="18" xfId="0" applyFont="1" applyFill="1" applyBorder="1" applyAlignment="1">
      <alignment vertical="center"/>
    </xf>
    <xf numFmtId="0" fontId="6" fillId="5" borderId="17" xfId="0" applyFont="1" applyFill="1" applyBorder="1" applyAlignment="1">
      <alignment vertical="center"/>
    </xf>
    <xf numFmtId="0" fontId="10" fillId="7" borderId="0" xfId="0" applyFont="1" applyFill="1" applyAlignment="1">
      <alignment vertical="center"/>
    </xf>
    <xf numFmtId="0" fontId="4" fillId="8" borderId="14" xfId="0" applyFont="1" applyFill="1" applyBorder="1" applyAlignment="1">
      <alignment vertical="center"/>
    </xf>
    <xf numFmtId="0" fontId="8" fillId="7" borderId="15" xfId="0" applyFont="1" applyFill="1" applyBorder="1" applyAlignment="1">
      <alignment vertical="center"/>
    </xf>
    <xf numFmtId="0" fontId="11" fillId="7" borderId="16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49" fontId="4" fillId="0" borderId="0" xfId="0" applyNumberFormat="1" applyFont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9" fillId="7" borderId="0" xfId="0" applyFont="1" applyFill="1" applyAlignment="1">
      <alignment vertical="center"/>
    </xf>
    <xf numFmtId="0" fontId="12" fillId="7" borderId="0" xfId="0" applyFont="1" applyFill="1" applyAlignment="1">
      <alignment vertical="center"/>
    </xf>
    <xf numFmtId="0" fontId="13" fillId="9" borderId="19" xfId="21" applyFont="1" applyFill="1" applyBorder="1" applyAlignment="1">
      <alignment vertical="center"/>
    </xf>
    <xf numFmtId="0" fontId="13" fillId="9" borderId="20" xfId="21" applyFont="1" applyFill="1" applyBorder="1" applyAlignment="1">
      <alignment vertical="center"/>
    </xf>
    <xf numFmtId="0" fontId="14" fillId="10" borderId="17" xfId="21" applyFont="1" applyFill="1" applyBorder="1" applyAlignment="1">
      <alignment horizontal="left" vertical="center"/>
    </xf>
    <xf numFmtId="0" fontId="14" fillId="7" borderId="0" xfId="21" applyFont="1" applyFill="1" applyAlignment="1">
      <alignment horizontal="center" vertical="center"/>
    </xf>
    <xf numFmtId="0" fontId="15" fillId="11" borderId="21" xfId="0" applyFont="1" applyFill="1" applyBorder="1" applyAlignment="1">
      <alignment vertical="center"/>
    </xf>
    <xf numFmtId="49" fontId="16" fillId="3" borderId="22" xfId="0" applyNumberFormat="1" applyFont="1" applyFill="1" applyBorder="1" applyAlignment="1">
      <alignment horizontal="center" vertical="center"/>
    </xf>
    <xf numFmtId="0" fontId="17" fillId="11" borderId="23" xfId="0" applyFont="1" applyFill="1" applyBorder="1" applyAlignment="1">
      <alignment horizontal="center" vertical="center"/>
    </xf>
    <xf numFmtId="0" fontId="16" fillId="12" borderId="24" xfId="0" applyFont="1" applyFill="1" applyBorder="1" applyAlignment="1">
      <alignment horizontal="left" vertical="center"/>
    </xf>
    <xf numFmtId="0" fontId="16" fillId="12" borderId="9" xfId="0" applyFont="1" applyFill="1" applyBorder="1" applyAlignment="1">
      <alignment vertical="center"/>
    </xf>
    <xf numFmtId="0" fontId="16" fillId="12" borderId="25" xfId="0" applyFont="1" applyFill="1" applyBorder="1" applyAlignment="1">
      <alignment vertical="center"/>
    </xf>
    <xf numFmtId="0" fontId="14" fillId="10" borderId="26" xfId="21" applyFont="1" applyFill="1" applyBorder="1" applyAlignment="1">
      <alignment horizontal="left" vertical="center"/>
    </xf>
    <xf numFmtId="49" fontId="6" fillId="7" borderId="9" xfId="0" applyNumberFormat="1" applyFont="1" applyFill="1" applyBorder="1" applyAlignment="1">
      <alignment horizontal="left" vertical="center"/>
    </xf>
    <xf numFmtId="0" fontId="14" fillId="7" borderId="9" xfId="21" applyFont="1" applyFill="1" applyBorder="1" applyAlignment="1" applyProtection="1">
      <alignment horizontal="center" vertical="center"/>
      <protection locked="0"/>
    </xf>
    <xf numFmtId="0" fontId="14" fillId="7" borderId="27" xfId="21" applyFont="1" applyFill="1" applyBorder="1" applyAlignment="1" applyProtection="1">
      <alignment horizontal="center" vertical="center"/>
      <protection locked="0"/>
    </xf>
    <xf numFmtId="0" fontId="14" fillId="7" borderId="28" xfId="21" applyFont="1" applyFill="1" applyBorder="1" applyAlignment="1" applyProtection="1">
      <alignment horizontal="center" vertical="center"/>
      <protection locked="0"/>
    </xf>
    <xf numFmtId="0" fontId="14" fillId="7" borderId="29" xfId="21" applyFont="1" applyFill="1" applyBorder="1" applyAlignment="1" applyProtection="1">
      <alignment horizontal="center" vertical="center"/>
      <protection locked="0"/>
    </xf>
    <xf numFmtId="0" fontId="14" fillId="10" borderId="30" xfId="21" applyFont="1" applyFill="1" applyBorder="1" applyAlignment="1" applyProtection="1">
      <alignment horizontal="center" vertical="center"/>
      <protection locked="0"/>
    </xf>
    <xf numFmtId="0" fontId="14" fillId="10" borderId="31" xfId="21" applyFont="1" applyFill="1" applyBorder="1" applyAlignment="1" applyProtection="1">
      <alignment horizontal="center" vertical="center"/>
      <protection locked="0"/>
    </xf>
    <xf numFmtId="0" fontId="14" fillId="7" borderId="31" xfId="21" applyFont="1" applyFill="1" applyBorder="1" applyAlignment="1" applyProtection="1">
      <alignment horizontal="center" vertical="center"/>
      <protection locked="0"/>
    </xf>
    <xf numFmtId="0" fontId="14" fillId="10" borderId="32" xfId="21" applyFont="1" applyFill="1" applyBorder="1" applyAlignment="1">
      <alignment horizontal="left" vertical="center"/>
    </xf>
    <xf numFmtId="0" fontId="14" fillId="7" borderId="33" xfId="21" applyFont="1" applyFill="1" applyBorder="1" applyAlignment="1" applyProtection="1">
      <alignment horizontal="center" vertical="center"/>
      <protection locked="0"/>
    </xf>
    <xf numFmtId="0" fontId="14" fillId="7" borderId="34" xfId="21" applyFont="1" applyFill="1" applyBorder="1" applyAlignment="1" applyProtection="1">
      <alignment horizontal="center" vertical="center"/>
      <protection locked="0"/>
    </xf>
    <xf numFmtId="0" fontId="16" fillId="12" borderId="26" xfId="0" applyFont="1" applyFill="1" applyBorder="1" applyAlignment="1">
      <alignment horizontal="left" vertical="center"/>
    </xf>
    <xf numFmtId="0" fontId="16" fillId="12" borderId="29" xfId="0" applyFont="1" applyFill="1" applyBorder="1" applyAlignment="1">
      <alignment vertical="center"/>
    </xf>
    <xf numFmtId="0" fontId="14" fillId="7" borderId="35" xfId="21" applyFont="1" applyFill="1" applyBorder="1" applyAlignment="1" applyProtection="1">
      <alignment horizontal="center" vertical="center"/>
      <protection locked="0"/>
    </xf>
    <xf numFmtId="0" fontId="15" fillId="13" borderId="21" xfId="0" applyFont="1" applyFill="1" applyBorder="1" applyAlignment="1">
      <alignment vertical="center"/>
    </xf>
    <xf numFmtId="49" fontId="16" fillId="14" borderId="22" xfId="0" applyNumberFormat="1" applyFont="1" applyFill="1" applyBorder="1" applyAlignment="1">
      <alignment horizontal="center" vertical="center"/>
    </xf>
    <xf numFmtId="0" fontId="17" fillId="13" borderId="23" xfId="0" applyFont="1" applyFill="1" applyBorder="1" applyAlignment="1">
      <alignment horizontal="center" vertical="center"/>
    </xf>
    <xf numFmtId="0" fontId="16" fillId="15" borderId="24" xfId="0" applyFont="1" applyFill="1" applyBorder="1" applyAlignment="1">
      <alignment horizontal="left" vertical="center"/>
    </xf>
    <xf numFmtId="0" fontId="16" fillId="15" borderId="25" xfId="0" applyFont="1" applyFill="1" applyBorder="1" applyAlignment="1">
      <alignment horizontal="left" vertical="center"/>
    </xf>
    <xf numFmtId="0" fontId="14" fillId="10" borderId="28" xfId="21" applyFont="1" applyFill="1" applyBorder="1" applyAlignment="1" applyProtection="1">
      <alignment horizontal="center" vertical="center"/>
      <protection locked="0"/>
    </xf>
    <xf numFmtId="0" fontId="14" fillId="0" borderId="9" xfId="21" applyFont="1" applyBorder="1" applyAlignment="1" applyProtection="1">
      <alignment vertical="center"/>
      <protection locked="0"/>
    </xf>
    <xf numFmtId="0" fontId="14" fillId="10" borderId="9" xfId="21" applyFont="1" applyFill="1" applyBorder="1" applyAlignment="1" applyProtection="1">
      <alignment horizontal="center" vertical="center"/>
      <protection locked="0"/>
    </xf>
    <xf numFmtId="0" fontId="16" fillId="15" borderId="26" xfId="0" applyFont="1" applyFill="1" applyBorder="1" applyAlignment="1">
      <alignment horizontal="left" vertical="center"/>
    </xf>
    <xf numFmtId="0" fontId="16" fillId="15" borderId="29" xfId="0" applyFont="1" applyFill="1" applyBorder="1" applyAlignment="1">
      <alignment horizontal="left" vertical="center"/>
    </xf>
    <xf numFmtId="0" fontId="15" fillId="16" borderId="21" xfId="0" applyFont="1" applyFill="1" applyBorder="1" applyAlignment="1">
      <alignment vertical="center"/>
    </xf>
    <xf numFmtId="49" fontId="16" fillId="5" borderId="22" xfId="0" applyNumberFormat="1" applyFont="1" applyFill="1" applyBorder="1" applyAlignment="1">
      <alignment horizontal="center" vertical="center"/>
    </xf>
    <xf numFmtId="0" fontId="17" fillId="16" borderId="23" xfId="0" applyFont="1" applyFill="1" applyBorder="1" applyAlignment="1">
      <alignment horizontal="center" vertical="center"/>
    </xf>
    <xf numFmtId="0" fontId="17" fillId="16" borderId="36" xfId="0" applyFont="1" applyFill="1" applyBorder="1" applyAlignment="1">
      <alignment horizontal="center" vertical="center"/>
    </xf>
    <xf numFmtId="0" fontId="17" fillId="16" borderId="37" xfId="0" applyFont="1" applyFill="1" applyBorder="1" applyAlignment="1">
      <alignment horizontal="center" vertical="center"/>
    </xf>
    <xf numFmtId="0" fontId="16" fillId="17" borderId="24" xfId="0" applyFont="1" applyFill="1" applyBorder="1" applyAlignment="1">
      <alignment horizontal="left" vertical="center"/>
    </xf>
    <xf numFmtId="0" fontId="16" fillId="17" borderId="25" xfId="0" applyFont="1" applyFill="1" applyBorder="1" applyAlignment="1">
      <alignment horizontal="left" vertical="center"/>
    </xf>
    <xf numFmtId="0" fontId="14" fillId="18" borderId="38" xfId="21" applyFont="1" applyFill="1" applyBorder="1" applyAlignment="1">
      <alignment vertical="center"/>
    </xf>
    <xf numFmtId="0" fontId="14" fillId="19" borderId="0" xfId="21" applyFont="1" applyFill="1" applyAlignment="1">
      <alignment horizontal="center" vertical="center"/>
    </xf>
    <xf numFmtId="0" fontId="14" fillId="7" borderId="39" xfId="21" applyFont="1" applyFill="1" applyBorder="1" applyAlignment="1" applyProtection="1">
      <alignment horizontal="center" vertical="center"/>
      <protection locked="0"/>
    </xf>
    <xf numFmtId="0" fontId="14" fillId="18" borderId="39" xfId="21" applyFont="1" applyFill="1" applyBorder="1" applyAlignment="1">
      <alignment vertical="center"/>
    </xf>
    <xf numFmtId="0" fontId="14" fillId="19" borderId="25" xfId="21" applyFont="1" applyFill="1" applyBorder="1" applyAlignment="1">
      <alignment horizontal="center" vertical="center"/>
    </xf>
    <xf numFmtId="0" fontId="6" fillId="20" borderId="17" xfId="0" applyFont="1" applyFill="1" applyBorder="1" applyAlignment="1">
      <alignment vertical="center"/>
    </xf>
    <xf numFmtId="0" fontId="6" fillId="7" borderId="17" xfId="0" applyFont="1" applyFill="1" applyBorder="1" applyAlignment="1">
      <alignment vertical="center"/>
    </xf>
    <xf numFmtId="0" fontId="18" fillId="21" borderId="19" xfId="0" applyFont="1" applyFill="1" applyBorder="1" applyAlignment="1">
      <alignment horizontal="right" vertical="center"/>
    </xf>
    <xf numFmtId="0" fontId="18" fillId="21" borderId="20" xfId="0" applyFont="1" applyFill="1" applyBorder="1" applyAlignment="1">
      <alignment horizontal="right" vertical="center"/>
    </xf>
    <xf numFmtId="0" fontId="19" fillId="9" borderId="19" xfId="21" applyFont="1" applyFill="1" applyBorder="1" applyAlignment="1">
      <alignment vertical="center"/>
    </xf>
    <xf numFmtId="0" fontId="19" fillId="9" borderId="20" xfId="21" applyFont="1" applyFill="1" applyBorder="1" applyAlignment="1">
      <alignment vertical="center"/>
    </xf>
    <xf numFmtId="0" fontId="14" fillId="10" borderId="24" xfId="21" applyFont="1" applyFill="1" applyBorder="1" applyAlignment="1">
      <alignment horizontal="left" vertical="center"/>
    </xf>
    <xf numFmtId="0" fontId="16" fillId="12" borderId="24" xfId="0" applyFont="1" applyFill="1" applyBorder="1" applyAlignment="1" applyProtection="1">
      <alignment horizontal="left" vertical="center"/>
      <protection locked="0"/>
    </xf>
    <xf numFmtId="0" fontId="16" fillId="12" borderId="25" xfId="0" applyFont="1" applyFill="1" applyBorder="1" applyAlignment="1" applyProtection="1">
      <alignment vertical="center"/>
      <protection locked="0"/>
    </xf>
    <xf numFmtId="49" fontId="20" fillId="0" borderId="9" xfId="0" applyNumberFormat="1" applyFont="1" applyBorder="1" applyAlignment="1">
      <alignment horizontal="left" vertical="center"/>
    </xf>
    <xf numFmtId="0" fontId="6" fillId="7" borderId="40" xfId="0" applyFont="1" applyFill="1" applyBorder="1" applyAlignment="1">
      <alignment vertical="center"/>
    </xf>
    <xf numFmtId="0" fontId="12" fillId="7" borderId="12" xfId="0" applyFont="1" applyFill="1" applyBorder="1" applyAlignment="1">
      <alignment vertical="center"/>
    </xf>
    <xf numFmtId="0" fontId="19" fillId="9" borderId="20" xfId="21" applyFont="1" applyFill="1" applyBorder="1" applyAlignment="1">
      <alignment horizontal="left" vertical="center"/>
    </xf>
    <xf numFmtId="0" fontId="19" fillId="9" borderId="41" xfId="21" applyFont="1" applyFill="1" applyBorder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9" fontId="22" fillId="0" borderId="0" xfId="10" applyFont="1" applyAlignment="1" applyProtection="1">
      <alignment vertical="center"/>
    </xf>
    <xf numFmtId="176" fontId="7" fillId="0" borderId="0" xfId="0" applyNumberFormat="1" applyFont="1" applyAlignment="1">
      <alignment vertical="center"/>
    </xf>
    <xf numFmtId="0" fontId="16" fillId="0" borderId="42" xfId="0" applyFont="1" applyBorder="1" applyAlignment="1">
      <alignment horizontal="right" vertical="center"/>
    </xf>
    <xf numFmtId="177" fontId="21" fillId="0" borderId="42" xfId="0" applyNumberFormat="1" applyFont="1" applyBorder="1" applyAlignment="1">
      <alignment vertical="center"/>
    </xf>
    <xf numFmtId="9" fontId="22" fillId="0" borderId="42" xfId="10" applyFont="1" applyBorder="1" applyAlignment="1" applyProtection="1">
      <alignment vertical="center"/>
    </xf>
    <xf numFmtId="0" fontId="23" fillId="0" borderId="0" xfId="0" applyFont="1" applyAlignment="1">
      <alignment horizontal="right" vertical="center"/>
    </xf>
    <xf numFmtId="177" fontId="24" fillId="0" borderId="0" xfId="0" applyNumberFormat="1" applyFont="1" applyAlignment="1">
      <alignment vertical="center"/>
    </xf>
    <xf numFmtId="9" fontId="6" fillId="0" borderId="0" xfId="10" applyFont="1" applyBorder="1" applyAlignment="1" applyProtection="1">
      <alignment vertical="center"/>
    </xf>
    <xf numFmtId="0" fontId="25" fillId="0" borderId="0" xfId="0" applyFont="1" applyAlignment="1">
      <alignment horizontal="right" vertical="center"/>
    </xf>
    <xf numFmtId="9" fontId="6" fillId="0" borderId="0" xfId="10" applyFont="1" applyAlignment="1" applyProtection="1">
      <alignment horizontal="right" vertical="center"/>
    </xf>
    <xf numFmtId="0" fontId="26" fillId="7" borderId="0" xfId="0" applyFont="1" applyFill="1" applyAlignment="1">
      <alignment vertical="center"/>
    </xf>
    <xf numFmtId="0" fontId="27" fillId="0" borderId="43" xfId="0" applyFont="1" applyBorder="1" applyAlignment="1">
      <alignment horizontal="right" vertical="center"/>
    </xf>
    <xf numFmtId="177" fontId="28" fillId="0" borderId="43" xfId="0" applyNumberFormat="1" applyFont="1" applyBorder="1" applyAlignment="1">
      <alignment vertical="center"/>
    </xf>
    <xf numFmtId="9" fontId="4" fillId="0" borderId="0" xfId="10" applyFont="1" applyAlignment="1" applyProtection="1">
      <alignment vertical="center"/>
    </xf>
    <xf numFmtId="0" fontId="29" fillId="0" borderId="0" xfId="0" applyFont="1" applyAlignment="1">
      <alignment vertical="center"/>
    </xf>
    <xf numFmtId="177" fontId="16" fillId="0" borderId="0" xfId="0" applyNumberFormat="1" applyFont="1" applyAlignment="1">
      <alignment vertical="center"/>
    </xf>
    <xf numFmtId="0" fontId="30" fillId="0" borderId="0" xfId="0" applyFont="1" applyAlignment="1">
      <alignment horizontal="right" vertical="center"/>
    </xf>
    <xf numFmtId="0" fontId="13" fillId="0" borderId="44" xfId="21" applyFont="1" applyBorder="1" applyAlignment="1">
      <alignment vertical="center"/>
    </xf>
    <xf numFmtId="0" fontId="13" fillId="9" borderId="41" xfId="21" applyFont="1" applyFill="1" applyBorder="1" applyAlignment="1">
      <alignment vertical="center"/>
    </xf>
    <xf numFmtId="0" fontId="31" fillId="0" borderId="0" xfId="0" applyFont="1" applyAlignment="1">
      <alignment vertical="center"/>
    </xf>
    <xf numFmtId="0" fontId="32" fillId="10" borderId="15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177" fontId="6" fillId="7" borderId="0" xfId="7" applyFont="1" applyFill="1" applyBorder="1" applyAlignment="1" applyProtection="1">
      <alignment horizontal="center" vertical="center"/>
    </xf>
    <xf numFmtId="0" fontId="7" fillId="7" borderId="0" xfId="0" applyFont="1" applyFill="1" applyAlignment="1">
      <alignment vertical="center"/>
    </xf>
    <xf numFmtId="0" fontId="17" fillId="11" borderId="36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/>
    </xf>
    <xf numFmtId="0" fontId="16" fillId="0" borderId="44" xfId="0" applyFont="1" applyBorder="1" applyAlignment="1">
      <alignment vertical="center"/>
    </xf>
    <xf numFmtId="0" fontId="16" fillId="12" borderId="46" xfId="0" applyFont="1" applyFill="1" applyBorder="1" applyAlignment="1">
      <alignment vertical="center"/>
    </xf>
    <xf numFmtId="0" fontId="20" fillId="0" borderId="35" xfId="0" applyFont="1" applyBorder="1" applyAlignment="1" applyProtection="1">
      <alignment horizontal="center" vertical="center"/>
      <protection locked="0"/>
    </xf>
    <xf numFmtId="0" fontId="32" fillId="0" borderId="44" xfId="0" applyFont="1" applyBorder="1" applyAlignment="1">
      <alignment horizontal="center" vertical="center"/>
    </xf>
    <xf numFmtId="0" fontId="6" fillId="7" borderId="31" xfId="0" applyFont="1" applyFill="1" applyBorder="1" applyAlignment="1">
      <alignment horizontal="center" vertical="center"/>
    </xf>
    <xf numFmtId="177" fontId="6" fillId="7" borderId="9" xfId="7" applyFont="1" applyFill="1" applyBorder="1" applyAlignment="1" applyProtection="1">
      <alignment horizontal="center" vertical="center"/>
    </xf>
    <xf numFmtId="177" fontId="6" fillId="7" borderId="6" xfId="7" applyFont="1" applyFill="1" applyBorder="1" applyAlignment="1" applyProtection="1">
      <alignment horizontal="center" vertical="center"/>
    </xf>
    <xf numFmtId="177" fontId="6" fillId="7" borderId="34" xfId="7" applyFont="1" applyFill="1" applyBorder="1" applyAlignment="1" applyProtection="1">
      <alignment horizontal="center" vertical="center"/>
    </xf>
    <xf numFmtId="0" fontId="16" fillId="12" borderId="29" xfId="0" applyFont="1" applyFill="1" applyBorder="1" applyAlignment="1">
      <alignment horizontal="center" vertical="center"/>
    </xf>
    <xf numFmtId="0" fontId="16" fillId="12" borderId="25" xfId="0" applyFont="1" applyFill="1" applyBorder="1" applyAlignment="1">
      <alignment horizontal="center" vertical="center"/>
    </xf>
    <xf numFmtId="0" fontId="32" fillId="10" borderId="40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/>
    </xf>
    <xf numFmtId="0" fontId="17" fillId="13" borderId="36" xfId="0" applyFont="1" applyFill="1" applyBorder="1" applyAlignment="1">
      <alignment horizontal="center" vertical="center"/>
    </xf>
    <xf numFmtId="0" fontId="18" fillId="14" borderId="22" xfId="0" applyFont="1" applyFill="1" applyBorder="1" applyAlignment="1">
      <alignment horizontal="center" vertical="center"/>
    </xf>
    <xf numFmtId="0" fontId="18" fillId="14" borderId="23" xfId="0" applyFont="1" applyFill="1" applyBorder="1" applyAlignment="1">
      <alignment horizontal="center" vertical="center"/>
    </xf>
    <xf numFmtId="0" fontId="18" fillId="14" borderId="45" xfId="0" applyFont="1" applyFill="1" applyBorder="1" applyAlignment="1">
      <alignment horizontal="center" vertical="center"/>
    </xf>
    <xf numFmtId="0" fontId="16" fillId="0" borderId="44" xfId="0" applyFont="1" applyBorder="1" applyAlignment="1">
      <alignment horizontal="left" vertical="center"/>
    </xf>
    <xf numFmtId="0" fontId="16" fillId="15" borderId="46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0" fillId="22" borderId="35" xfId="21" applyFont="1" applyFill="1" applyBorder="1" applyAlignment="1">
      <alignment horizontal="center" vertical="center"/>
    </xf>
    <xf numFmtId="0" fontId="14" fillId="0" borderId="44" xfId="21" applyFont="1" applyBorder="1" applyAlignment="1">
      <alignment vertical="center"/>
    </xf>
    <xf numFmtId="177" fontId="6" fillId="7" borderId="9" xfId="7" applyFont="1" applyFill="1" applyBorder="1" applyAlignment="1" applyProtection="1">
      <alignment vertical="center"/>
    </xf>
    <xf numFmtId="177" fontId="6" fillId="7" borderId="6" xfId="7" applyFont="1" applyFill="1" applyBorder="1" applyAlignment="1" applyProtection="1">
      <alignment vertical="center"/>
    </xf>
    <xf numFmtId="0" fontId="16" fillId="15" borderId="47" xfId="0" applyFont="1" applyFill="1" applyBorder="1" applyAlignment="1">
      <alignment horizontal="left" vertical="center"/>
    </xf>
    <xf numFmtId="0" fontId="20" fillId="22" borderId="29" xfId="21" applyFont="1" applyFill="1" applyBorder="1" applyAlignment="1">
      <alignment horizontal="center" vertical="center"/>
    </xf>
    <xf numFmtId="0" fontId="17" fillId="16" borderId="48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8" fillId="5" borderId="45" xfId="0" applyFont="1" applyFill="1" applyBorder="1" applyAlignment="1">
      <alignment horizontal="center" vertical="center"/>
    </xf>
    <xf numFmtId="0" fontId="16" fillId="17" borderId="29" xfId="0" applyFont="1" applyFill="1" applyBorder="1" applyAlignment="1">
      <alignment horizontal="left" vertical="center"/>
    </xf>
    <xf numFmtId="0" fontId="16" fillId="17" borderId="46" xfId="0" applyFont="1" applyFill="1" applyBorder="1" applyAlignment="1">
      <alignment horizontal="left" vertical="center"/>
    </xf>
    <xf numFmtId="0" fontId="14" fillId="0" borderId="44" xfId="21" applyFont="1" applyBorder="1" applyAlignment="1">
      <alignment horizontal="center" vertical="center"/>
    </xf>
    <xf numFmtId="177" fontId="6" fillId="7" borderId="28" xfId="7" applyFont="1" applyFill="1" applyBorder="1" applyAlignment="1" applyProtection="1">
      <alignment vertical="center"/>
    </xf>
    <xf numFmtId="177" fontId="6" fillId="7" borderId="4" xfId="7" applyFont="1" applyFill="1" applyBorder="1" applyAlignment="1" applyProtection="1">
      <alignment vertical="center"/>
    </xf>
    <xf numFmtId="0" fontId="14" fillId="19" borderId="46" xfId="21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18" fillId="0" borderId="44" xfId="0" applyFont="1" applyBorder="1" applyAlignment="1">
      <alignment horizontal="right" vertical="center"/>
    </xf>
    <xf numFmtId="0" fontId="18" fillId="21" borderId="48" xfId="0" applyFont="1" applyFill="1" applyBorder="1" applyAlignment="1">
      <alignment horizontal="center" vertical="center"/>
    </xf>
    <xf numFmtId="0" fontId="18" fillId="21" borderId="49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18" fillId="21" borderId="41" xfId="0" applyFont="1" applyFill="1" applyBorder="1" applyAlignment="1">
      <alignment horizontal="center" vertical="center"/>
    </xf>
    <xf numFmtId="177" fontId="18" fillId="21" borderId="50" xfId="0" applyNumberFormat="1" applyFont="1" applyFill="1" applyBorder="1" applyAlignment="1">
      <alignment vertical="center"/>
    </xf>
    <xf numFmtId="9" fontId="18" fillId="21" borderId="50" xfId="10" applyFont="1" applyFill="1" applyBorder="1" applyAlignment="1" applyProtection="1">
      <alignment horizontal="center" vertical="center"/>
    </xf>
    <xf numFmtId="0" fontId="6" fillId="7" borderId="15" xfId="0" applyFont="1" applyFill="1" applyBorder="1" applyAlignment="1">
      <alignment vertical="center"/>
    </xf>
    <xf numFmtId="0" fontId="33" fillId="7" borderId="20" xfId="0" applyFont="1" applyFill="1" applyBorder="1" applyAlignment="1">
      <alignment horizontal="center" vertical="center"/>
    </xf>
    <xf numFmtId="0" fontId="33" fillId="7" borderId="0" xfId="0" applyFont="1" applyFill="1" applyAlignment="1">
      <alignment horizontal="center" vertical="center"/>
    </xf>
    <xf numFmtId="177" fontId="16" fillId="7" borderId="0" xfId="0" applyNumberFormat="1" applyFont="1" applyFill="1" applyAlignment="1">
      <alignment vertical="center"/>
    </xf>
    <xf numFmtId="0" fontId="19" fillId="0" borderId="44" xfId="21" applyFont="1" applyBorder="1" applyAlignment="1">
      <alignment vertical="center"/>
    </xf>
    <xf numFmtId="0" fontId="19" fillId="9" borderId="41" xfId="21" applyFont="1" applyFill="1" applyBorder="1" applyAlignment="1">
      <alignment vertical="center"/>
    </xf>
    <xf numFmtId="0" fontId="20" fillId="22" borderId="35" xfId="0" applyFont="1" applyFill="1" applyBorder="1" applyAlignment="1">
      <alignment horizontal="center" vertical="center"/>
    </xf>
    <xf numFmtId="0" fontId="34" fillId="22" borderId="35" xfId="0" applyFont="1" applyFill="1" applyBorder="1" applyAlignment="1">
      <alignment horizontal="center" vertical="center"/>
    </xf>
    <xf numFmtId="179" fontId="6" fillId="7" borderId="35" xfId="7" applyNumberFormat="1" applyFont="1" applyFill="1" applyBorder="1" applyAlignment="1">
      <alignment horizontal="center" vertical="center"/>
    </xf>
    <xf numFmtId="9" fontId="6" fillId="0" borderId="9" xfId="10" applyFont="1" applyBorder="1" applyAlignment="1">
      <alignment vertical="center"/>
    </xf>
    <xf numFmtId="0" fontId="16" fillId="15" borderId="17" xfId="0" applyFont="1" applyFill="1" applyBorder="1" applyAlignment="1">
      <alignment horizontal="left" vertical="center"/>
    </xf>
    <xf numFmtId="0" fontId="16" fillId="15" borderId="0" xfId="0" applyFont="1" applyFill="1" applyAlignment="1">
      <alignment horizontal="left" vertical="center"/>
    </xf>
    <xf numFmtId="0" fontId="6" fillId="0" borderId="9" xfId="0" applyFont="1" applyBorder="1" applyAlignment="1" applyProtection="1">
      <alignment horizontal="center" vertical="center"/>
      <protection locked="0"/>
    </xf>
    <xf numFmtId="49" fontId="6" fillId="7" borderId="28" xfId="0" applyNumberFormat="1" applyFont="1" applyFill="1" applyBorder="1" applyAlignment="1">
      <alignment horizontal="left" vertical="center"/>
    </xf>
    <xf numFmtId="0" fontId="35" fillId="16" borderId="23" xfId="0" applyFont="1" applyFill="1" applyBorder="1" applyAlignment="1">
      <alignment horizontal="center" vertical="center"/>
    </xf>
    <xf numFmtId="0" fontId="14" fillId="22" borderId="9" xfId="21" applyFont="1" applyFill="1" applyBorder="1" applyAlignment="1" applyProtection="1">
      <alignment horizontal="center" vertical="center"/>
      <protection locked="0"/>
    </xf>
    <xf numFmtId="0" fontId="14" fillId="18" borderId="29" xfId="21" applyFont="1" applyFill="1" applyBorder="1" applyAlignment="1">
      <alignment horizontal="center" vertical="center"/>
    </xf>
    <xf numFmtId="0" fontId="14" fillId="18" borderId="0" xfId="21" applyFont="1" applyFill="1" applyAlignment="1">
      <alignment horizontal="center" vertical="center"/>
    </xf>
    <xf numFmtId="0" fontId="14" fillId="18" borderId="25" xfId="21" applyFont="1" applyFill="1" applyBorder="1" applyAlignment="1">
      <alignment horizontal="center" vertical="center"/>
    </xf>
    <xf numFmtId="0" fontId="14" fillId="18" borderId="51" xfId="21" applyFont="1" applyFill="1" applyBorder="1" applyAlignment="1">
      <alignment horizontal="center" vertical="center"/>
    </xf>
    <xf numFmtId="0" fontId="16" fillId="17" borderId="17" xfId="0" applyFont="1" applyFill="1" applyBorder="1" applyAlignment="1">
      <alignment horizontal="left" vertical="center"/>
    </xf>
    <xf numFmtId="0" fontId="16" fillId="17" borderId="0" xfId="0" applyFont="1" applyFill="1" applyAlignment="1">
      <alignment horizontal="left" vertical="center"/>
    </xf>
    <xf numFmtId="0" fontId="20" fillId="22" borderId="5" xfId="0" applyFont="1" applyFill="1" applyBorder="1" applyAlignment="1">
      <alignment horizontal="left" vertical="center"/>
    </xf>
    <xf numFmtId="0" fontId="36" fillId="22" borderId="9" xfId="0" applyFont="1" applyFill="1" applyBorder="1" applyAlignment="1" applyProtection="1">
      <alignment horizontal="center" vertical="center"/>
      <protection locked="0"/>
    </xf>
    <xf numFmtId="0" fontId="6" fillId="22" borderId="9" xfId="0" applyFont="1" applyFill="1" applyBorder="1" applyAlignment="1" applyProtection="1">
      <alignment horizontal="center" vertical="center"/>
      <protection locked="0"/>
    </xf>
    <xf numFmtId="0" fontId="16" fillId="19" borderId="29" xfId="0" applyFont="1" applyFill="1" applyBorder="1" applyAlignment="1">
      <alignment horizontal="left" vertical="center"/>
    </xf>
    <xf numFmtId="0" fontId="6" fillId="22" borderId="26" xfId="0" applyFont="1" applyFill="1" applyBorder="1" applyAlignment="1">
      <alignment horizontal="left" vertical="center"/>
    </xf>
    <xf numFmtId="0" fontId="16" fillId="22" borderId="29" xfId="0" applyFont="1" applyFill="1" applyBorder="1" applyAlignment="1">
      <alignment horizontal="left" vertical="center"/>
    </xf>
    <xf numFmtId="0" fontId="16" fillId="0" borderId="29" xfId="0" applyFont="1" applyBorder="1" applyAlignment="1">
      <alignment horizontal="left" vertical="center"/>
    </xf>
    <xf numFmtId="0" fontId="15" fillId="23" borderId="21" xfId="0" applyFont="1" applyFill="1" applyBorder="1" applyAlignment="1">
      <alignment vertical="center"/>
    </xf>
    <xf numFmtId="49" fontId="16" fillId="24" borderId="22" xfId="0" applyNumberFormat="1" applyFont="1" applyFill="1" applyBorder="1" applyAlignment="1">
      <alignment horizontal="center" vertical="center"/>
    </xf>
    <xf numFmtId="0" fontId="17" fillId="23" borderId="23" xfId="0" applyFont="1" applyFill="1" applyBorder="1" applyAlignment="1">
      <alignment horizontal="center" vertical="center"/>
    </xf>
    <xf numFmtId="0" fontId="17" fillId="23" borderId="36" xfId="0" applyFont="1" applyFill="1" applyBorder="1" applyAlignment="1">
      <alignment horizontal="center" vertical="center"/>
    </xf>
    <xf numFmtId="0" fontId="17" fillId="23" borderId="37" xfId="0" applyFont="1" applyFill="1" applyBorder="1" applyAlignment="1">
      <alignment horizontal="center" vertical="center"/>
    </xf>
    <xf numFmtId="0" fontId="37" fillId="25" borderId="26" xfId="0" applyFont="1" applyFill="1" applyBorder="1" applyAlignment="1">
      <alignment vertical="center"/>
    </xf>
    <xf numFmtId="49" fontId="16" fillId="26" borderId="29" xfId="0" applyNumberFormat="1" applyFont="1" applyFill="1" applyBorder="1" applyAlignment="1">
      <alignment horizontal="center" vertical="center"/>
    </xf>
    <xf numFmtId="0" fontId="17" fillId="25" borderId="9" xfId="0" applyFont="1" applyFill="1" applyBorder="1" applyAlignment="1">
      <alignment horizontal="center" vertical="center"/>
    </xf>
    <xf numFmtId="0" fontId="17" fillId="25" borderId="25" xfId="0" applyFont="1" applyFill="1" applyBorder="1" applyAlignment="1">
      <alignment horizontal="center" vertical="center"/>
    </xf>
    <xf numFmtId="0" fontId="20" fillId="10" borderId="26" xfId="21" applyFont="1" applyFill="1" applyBorder="1" applyAlignment="1">
      <alignment horizontal="left" vertical="center"/>
    </xf>
    <xf numFmtId="49" fontId="6" fillId="7" borderId="9" xfId="0" applyNumberFormat="1" applyFont="1" applyFill="1" applyBorder="1" applyAlignment="1" applyProtection="1">
      <alignment horizontal="left" vertical="center"/>
      <protection locked="0"/>
    </xf>
    <xf numFmtId="0" fontId="14" fillId="18" borderId="35" xfId="21" applyFont="1" applyFill="1" applyBorder="1" applyAlignment="1">
      <alignment horizontal="center" vertical="center"/>
    </xf>
    <xf numFmtId="0" fontId="38" fillId="18" borderId="29" xfId="21" applyFont="1" applyFill="1" applyBorder="1" applyAlignment="1">
      <alignment horizontal="center" vertical="center"/>
    </xf>
    <xf numFmtId="0" fontId="20" fillId="10" borderId="17" xfId="21" applyFont="1" applyFill="1" applyBorder="1" applyAlignment="1">
      <alignment horizontal="left" vertical="center"/>
    </xf>
    <xf numFmtId="49" fontId="6" fillId="0" borderId="34" xfId="0" applyNumberFormat="1" applyFont="1" applyBorder="1" applyAlignment="1">
      <alignment horizontal="left" vertical="center"/>
    </xf>
    <xf numFmtId="0" fontId="39" fillId="25" borderId="26" xfId="21" applyFont="1" applyFill="1" applyBorder="1" applyAlignment="1">
      <alignment horizontal="left" vertical="center"/>
    </xf>
    <xf numFmtId="49" fontId="6" fillId="26" borderId="31" xfId="0" applyNumberFormat="1" applyFont="1" applyFill="1" applyBorder="1" applyAlignment="1" applyProtection="1">
      <alignment horizontal="left" vertical="center"/>
      <protection locked="0"/>
    </xf>
    <xf numFmtId="0" fontId="40" fillId="26" borderId="9" xfId="21" applyFont="1" applyFill="1" applyBorder="1" applyAlignment="1">
      <alignment horizontal="center" vertical="center"/>
    </xf>
    <xf numFmtId="0" fontId="14" fillId="26" borderId="35" xfId="21" applyFont="1" applyFill="1" applyBorder="1" applyAlignment="1">
      <alignment horizontal="center" vertical="center"/>
    </xf>
    <xf numFmtId="0" fontId="14" fillId="26" borderId="29" xfId="21" applyFont="1" applyFill="1" applyBorder="1" applyAlignment="1">
      <alignment horizontal="center" vertical="center"/>
    </xf>
    <xf numFmtId="0" fontId="20" fillId="10" borderId="32" xfId="21" applyFont="1" applyFill="1" applyBorder="1" applyAlignment="1">
      <alignment horizontal="left" vertical="center"/>
    </xf>
    <xf numFmtId="49" fontId="6" fillId="7" borderId="34" xfId="0" applyNumberFormat="1" applyFont="1" applyFill="1" applyBorder="1" applyAlignment="1" applyProtection="1">
      <alignment horizontal="left" vertical="center"/>
      <protection locked="0"/>
    </xf>
    <xf numFmtId="0" fontId="14" fillId="18" borderId="39" xfId="21" applyFont="1" applyFill="1" applyBorder="1" applyAlignment="1">
      <alignment horizontal="center" vertical="center"/>
    </xf>
    <xf numFmtId="0" fontId="38" fillId="18" borderId="25" xfId="21" applyFont="1" applyFill="1" applyBorder="1" applyAlignment="1">
      <alignment horizontal="center" vertical="center"/>
    </xf>
    <xf numFmtId="0" fontId="37" fillId="25" borderId="35" xfId="0" applyFont="1" applyFill="1" applyBorder="1" applyAlignment="1">
      <alignment vertical="center"/>
    </xf>
    <xf numFmtId="49" fontId="26" fillId="26" borderId="31" xfId="0" applyNumberFormat="1" applyFont="1" applyFill="1" applyBorder="1" applyAlignment="1">
      <alignment horizontal="center" vertical="center"/>
    </xf>
    <xf numFmtId="0" fontId="41" fillId="25" borderId="9" xfId="0" applyFont="1" applyFill="1" applyBorder="1" applyAlignment="1">
      <alignment horizontal="center" vertical="center"/>
    </xf>
    <xf numFmtId="0" fontId="41" fillId="25" borderId="35" xfId="0" applyFont="1" applyFill="1" applyBorder="1" applyAlignment="1">
      <alignment horizontal="center" vertical="center"/>
    </xf>
    <xf numFmtId="0" fontId="41" fillId="25" borderId="29" xfId="0" applyFont="1" applyFill="1" applyBorder="1" applyAlignment="1">
      <alignment horizontal="center" vertical="center"/>
    </xf>
    <xf numFmtId="0" fontId="20" fillId="10" borderId="5" xfId="21" applyFont="1" applyFill="1" applyBorder="1" applyAlignment="1">
      <alignment horizontal="left" vertical="center"/>
    </xf>
    <xf numFmtId="49" fontId="6" fillId="0" borderId="9" xfId="0" applyNumberFormat="1" applyFont="1" applyBorder="1" applyAlignment="1">
      <alignment horizontal="left" vertical="center"/>
    </xf>
    <xf numFmtId="0" fontId="42" fillId="18" borderId="35" xfId="21" applyFont="1" applyFill="1" applyBorder="1" applyAlignment="1">
      <alignment horizontal="center" vertical="center"/>
    </xf>
    <xf numFmtId="0" fontId="39" fillId="27" borderId="26" xfId="21" applyFont="1" applyFill="1" applyBorder="1" applyAlignment="1">
      <alignment horizontal="left" vertical="center"/>
    </xf>
    <xf numFmtId="49" fontId="6" fillId="28" borderId="9" xfId="0" applyNumberFormat="1" applyFont="1" applyFill="1" applyBorder="1" applyAlignment="1">
      <alignment horizontal="left" vertical="center"/>
    </xf>
    <xf numFmtId="0" fontId="43" fillId="28" borderId="28" xfId="21" applyFont="1" applyFill="1" applyBorder="1" applyAlignment="1">
      <alignment horizontal="center" vertical="center"/>
    </xf>
    <xf numFmtId="0" fontId="14" fillId="28" borderId="39" xfId="21" applyFont="1" applyFill="1" applyBorder="1" applyAlignment="1">
      <alignment horizontal="center" vertical="center"/>
    </xf>
    <xf numFmtId="0" fontId="14" fillId="28" borderId="25" xfId="21" applyFont="1" applyFill="1" applyBorder="1" applyAlignment="1">
      <alignment horizontal="center" vertical="center"/>
    </xf>
    <xf numFmtId="0" fontId="42" fillId="28" borderId="25" xfId="21" applyFont="1" applyFill="1" applyBorder="1" applyAlignment="1">
      <alignment horizontal="center" vertical="center"/>
    </xf>
    <xf numFmtId="49" fontId="6" fillId="0" borderId="9" xfId="0" applyNumberFormat="1" applyFont="1" applyBorder="1" applyAlignment="1" applyProtection="1">
      <alignment horizontal="left" vertical="center"/>
      <protection locked="0"/>
    </xf>
    <xf numFmtId="0" fontId="14" fillId="18" borderId="25" xfId="21" applyFont="1" applyFill="1" applyBorder="1" applyAlignment="1">
      <alignment vertical="center"/>
    </xf>
    <xf numFmtId="0" fontId="38" fillId="18" borderId="29" xfId="21" applyFont="1" applyFill="1" applyBorder="1" applyAlignment="1">
      <alignment vertical="center"/>
    </xf>
    <xf numFmtId="0" fontId="44" fillId="18" borderId="39" xfId="21" applyFont="1" applyFill="1" applyBorder="1" applyAlignment="1">
      <alignment vertical="center"/>
    </xf>
    <xf numFmtId="0" fontId="38" fillId="18" borderId="39" xfId="21" applyFont="1" applyFill="1" applyBorder="1" applyAlignment="1">
      <alignment horizontal="left" vertical="center" indent="1"/>
    </xf>
    <xf numFmtId="0" fontId="38" fillId="18" borderId="29" xfId="21" applyFont="1" applyFill="1" applyBorder="1" applyAlignment="1">
      <alignment horizontal="left" vertical="top"/>
    </xf>
    <xf numFmtId="0" fontId="45" fillId="10" borderId="17" xfId="21" applyFont="1" applyFill="1" applyBorder="1" applyAlignment="1">
      <alignment horizontal="left" vertical="center"/>
    </xf>
    <xf numFmtId="0" fontId="6" fillId="0" borderId="17" xfId="0" applyFont="1" applyBorder="1" applyAlignment="1">
      <alignment vertical="center"/>
    </xf>
    <xf numFmtId="0" fontId="20" fillId="10" borderId="9" xfId="21" applyFont="1" applyFill="1" applyBorder="1" applyAlignment="1">
      <alignment horizontal="left" vertical="center"/>
    </xf>
    <xf numFmtId="0" fontId="39" fillId="12" borderId="24" xfId="0" applyFont="1" applyFill="1" applyBorder="1" applyAlignment="1">
      <alignment horizontal="left" vertical="center"/>
    </xf>
    <xf numFmtId="0" fontId="45" fillId="10" borderId="26" xfId="21" applyFont="1" applyFill="1" applyBorder="1" applyAlignment="1">
      <alignment horizontal="left" vertical="center"/>
    </xf>
    <xf numFmtId="0" fontId="14" fillId="2" borderId="9" xfId="21" applyFont="1" applyFill="1" applyBorder="1" applyAlignment="1" applyProtection="1">
      <alignment horizontal="center" vertical="center"/>
      <protection locked="0"/>
    </xf>
    <xf numFmtId="0" fontId="14" fillId="2" borderId="27" xfId="21" applyFont="1" applyFill="1" applyBorder="1" applyAlignment="1" applyProtection="1">
      <alignment horizontal="center" vertical="center"/>
      <protection locked="0"/>
    </xf>
    <xf numFmtId="0" fontId="14" fillId="22" borderId="28" xfId="21" applyFont="1" applyFill="1" applyBorder="1" applyAlignment="1" applyProtection="1">
      <alignment horizontal="center" vertical="center"/>
      <protection locked="0"/>
    </xf>
    <xf numFmtId="0" fontId="14" fillId="2" borderId="28" xfId="21" applyFont="1" applyFill="1" applyBorder="1" applyAlignment="1" applyProtection="1">
      <alignment horizontal="center" vertical="center"/>
      <protection locked="0"/>
    </xf>
    <xf numFmtId="0" fontId="16" fillId="15" borderId="51" xfId="0" applyFont="1" applyFill="1" applyBorder="1" applyAlignment="1">
      <alignment horizontal="left" vertical="center"/>
    </xf>
    <xf numFmtId="0" fontId="16" fillId="15" borderId="31" xfId="0" applyFont="1" applyFill="1" applyBorder="1" applyAlignment="1">
      <alignment horizontal="left" vertical="center"/>
    </xf>
    <xf numFmtId="0" fontId="46" fillId="2" borderId="3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80" fontId="6" fillId="0" borderId="9" xfId="0" applyNumberFormat="1" applyFont="1" applyBorder="1" applyAlignment="1">
      <alignment horizontal="right" vertical="center"/>
    </xf>
    <xf numFmtId="177" fontId="6" fillId="7" borderId="4" xfId="7" applyFont="1" applyFill="1" applyBorder="1" applyAlignment="1" applyProtection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177" fontId="6" fillId="7" borderId="28" xfId="7" applyFont="1" applyFill="1" applyBorder="1" applyAlignment="1" applyProtection="1">
      <alignment horizontal="center" vertical="center"/>
    </xf>
    <xf numFmtId="0" fontId="32" fillId="19" borderId="29" xfId="0" applyFont="1" applyFill="1" applyBorder="1" applyAlignment="1">
      <alignment horizontal="center" vertical="center"/>
    </xf>
    <xf numFmtId="0" fontId="32" fillId="19" borderId="18" xfId="0" applyFont="1" applyFill="1" applyBorder="1" applyAlignment="1">
      <alignment horizontal="center" vertical="center"/>
    </xf>
    <xf numFmtId="0" fontId="32" fillId="19" borderId="46" xfId="0" applyFont="1" applyFill="1" applyBorder="1" applyAlignment="1">
      <alignment horizontal="center" vertical="center"/>
    </xf>
    <xf numFmtId="0" fontId="32" fillId="19" borderId="52" xfId="0" applyFont="1" applyFill="1" applyBorder="1" applyAlignment="1">
      <alignment horizontal="center" vertical="center"/>
    </xf>
    <xf numFmtId="0" fontId="16" fillId="17" borderId="47" xfId="0" applyFont="1" applyFill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6" fillId="17" borderId="51" xfId="0" applyFont="1" applyFill="1" applyBorder="1" applyAlignment="1">
      <alignment horizontal="left" vertical="center"/>
    </xf>
    <xf numFmtId="0" fontId="16" fillId="17" borderId="18" xfId="0" applyFont="1" applyFill="1" applyBorder="1" applyAlignment="1">
      <alignment horizontal="left" vertical="center"/>
    </xf>
    <xf numFmtId="0" fontId="16" fillId="19" borderId="47" xfId="0" applyFont="1" applyFill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6" fillId="22" borderId="5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/>
    </xf>
    <xf numFmtId="177" fontId="6" fillId="7" borderId="29" xfId="7" applyFont="1" applyFill="1" applyBorder="1" applyAlignment="1" applyProtection="1">
      <alignment horizontal="center" vertical="center"/>
    </xf>
    <xf numFmtId="0" fontId="17" fillId="2" borderId="44" xfId="0" applyFont="1" applyFill="1" applyBorder="1" applyAlignment="1">
      <alignment horizontal="center" vertical="center"/>
    </xf>
    <xf numFmtId="0" fontId="18" fillId="24" borderId="22" xfId="0" applyFont="1" applyFill="1" applyBorder="1" applyAlignment="1">
      <alignment horizontal="center" vertical="center"/>
    </xf>
    <xf numFmtId="0" fontId="18" fillId="24" borderId="23" xfId="0" applyFont="1" applyFill="1" applyBorder="1" applyAlignment="1">
      <alignment horizontal="center" vertical="center"/>
    </xf>
    <xf numFmtId="0" fontId="18" fillId="24" borderId="45" xfId="0" applyFont="1" applyFill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18" fillId="26" borderId="27" xfId="0" applyFont="1" applyFill="1" applyBorder="1" applyAlignment="1">
      <alignment horizontal="center" vertical="center"/>
    </xf>
    <xf numFmtId="0" fontId="18" fillId="26" borderId="28" xfId="0" applyFont="1" applyFill="1" applyBorder="1" applyAlignment="1">
      <alignment horizontal="center" vertical="center"/>
    </xf>
    <xf numFmtId="0" fontId="18" fillId="26" borderId="4" xfId="0" applyFont="1" applyFill="1" applyBorder="1" applyAlignment="1">
      <alignment horizontal="center" vertical="center"/>
    </xf>
    <xf numFmtId="0" fontId="47" fillId="0" borderId="0" xfId="0" applyFont="1" applyAlignment="1">
      <alignment horizontal="left" vertical="center" indent="1"/>
    </xf>
    <xf numFmtId="0" fontId="14" fillId="18" borderId="47" xfId="21" applyFont="1" applyFill="1" applyBorder="1" applyAlignment="1">
      <alignment horizontal="center" vertical="center"/>
    </xf>
    <xf numFmtId="0" fontId="32" fillId="2" borderId="44" xfId="0" applyFont="1" applyFill="1" applyBorder="1" applyAlignment="1">
      <alignment horizontal="center" vertical="center"/>
    </xf>
    <xf numFmtId="177" fontId="6" fillId="7" borderId="9" xfId="7" applyFont="1" applyFill="1" applyBorder="1" applyAlignment="1" applyProtection="1">
      <alignment horizontal="right" vertical="center"/>
    </xf>
    <xf numFmtId="0" fontId="47" fillId="0" borderId="0" xfId="0" applyFont="1" applyAlignment="1">
      <alignment horizontal="left" vertical="center"/>
    </xf>
    <xf numFmtId="0" fontId="6" fillId="26" borderId="0" xfId="0" applyFont="1" applyFill="1" applyAlignment="1">
      <alignment horizontal="center" vertical="center"/>
    </xf>
    <xf numFmtId="177" fontId="6" fillId="26" borderId="0" xfId="7" applyFont="1" applyFill="1" applyBorder="1" applyAlignment="1" applyProtection="1">
      <alignment horizontal="center" vertical="center"/>
    </xf>
    <xf numFmtId="177" fontId="6" fillId="26" borderId="18" xfId="7" applyFont="1" applyFill="1" applyBorder="1" applyAlignment="1" applyProtection="1">
      <alignment horizontal="center" vertical="center"/>
    </xf>
    <xf numFmtId="0" fontId="47" fillId="0" borderId="0" xfId="0" applyFont="1" applyAlignment="1">
      <alignment horizontal="left" vertical="center" indent="2"/>
    </xf>
    <xf numFmtId="0" fontId="6" fillId="7" borderId="33" xfId="0" applyFont="1" applyFill="1" applyBorder="1" applyAlignment="1">
      <alignment horizontal="center" vertical="center"/>
    </xf>
    <xf numFmtId="177" fontId="6" fillId="7" borderId="6" xfId="7" applyFont="1" applyFill="1" applyBorder="1" applyAlignment="1" applyProtection="1">
      <alignment horizontal="right" vertical="center"/>
    </xf>
    <xf numFmtId="0" fontId="41" fillId="2" borderId="44" xfId="0" applyFont="1" applyFill="1" applyBorder="1" applyAlignment="1">
      <alignment horizontal="center" vertical="center"/>
    </xf>
    <xf numFmtId="0" fontId="7" fillId="26" borderId="5" xfId="0" applyFont="1" applyFill="1" applyBorder="1" applyAlignment="1">
      <alignment horizontal="center" vertical="center"/>
    </xf>
    <xf numFmtId="0" fontId="7" fillId="26" borderId="9" xfId="0" applyFont="1" applyFill="1" applyBorder="1" applyAlignment="1">
      <alignment horizontal="center" vertical="center"/>
    </xf>
    <xf numFmtId="0" fontId="7" fillId="26" borderId="6" xfId="0" applyFont="1" applyFill="1" applyBorder="1" applyAlignment="1">
      <alignment horizontal="center" vertical="center"/>
    </xf>
    <xf numFmtId="0" fontId="48" fillId="19" borderId="29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48" fillId="27" borderId="25" xfId="0" applyFont="1" applyFill="1" applyBorder="1" applyAlignment="1">
      <alignment horizontal="center" vertical="center"/>
    </xf>
    <xf numFmtId="0" fontId="6" fillId="28" borderId="26" xfId="0" applyFont="1" applyFill="1" applyBorder="1" applyAlignment="1">
      <alignment horizontal="center" vertical="center"/>
    </xf>
    <xf numFmtId="177" fontId="6" fillId="28" borderId="29" xfId="7" applyFont="1" applyFill="1" applyBorder="1" applyAlignment="1" applyProtection="1">
      <alignment horizontal="center" vertical="center"/>
    </xf>
    <xf numFmtId="177" fontId="6" fillId="28" borderId="47" xfId="7" applyFont="1" applyFill="1" applyBorder="1" applyAlignment="1" applyProtection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181" fontId="14" fillId="22" borderId="9" xfId="21" applyNumberFormat="1" applyFont="1" applyFill="1" applyBorder="1" applyAlignment="1">
      <alignment horizontal="right" vertical="center"/>
    </xf>
    <xf numFmtId="177" fontId="6" fillId="2" borderId="6" xfId="7" applyFont="1" applyFill="1" applyBorder="1" applyAlignment="1" applyProtection="1">
      <alignment horizontal="right" vertical="center"/>
    </xf>
    <xf numFmtId="0" fontId="6" fillId="7" borderId="0" xfId="0" applyFont="1" applyFill="1" applyAlignment="1">
      <alignment horizontal="center" vertical="center"/>
    </xf>
    <xf numFmtId="0" fontId="18" fillId="21" borderId="41" xfId="0" applyFont="1" applyFill="1" applyBorder="1" applyAlignment="1">
      <alignment horizontal="right" vertical="center"/>
    </xf>
    <xf numFmtId="0" fontId="18" fillId="21" borderId="50" xfId="0" applyFont="1" applyFill="1" applyBorder="1" applyAlignment="1">
      <alignment horizontal="center" vertical="center"/>
    </xf>
    <xf numFmtId="177" fontId="6" fillId="2" borderId="9" xfId="7" applyFont="1" applyFill="1" applyBorder="1" applyAlignment="1" applyProtection="1">
      <alignment horizontal="center" vertical="center"/>
    </xf>
    <xf numFmtId="177" fontId="6" fillId="2" borderId="6" xfId="7" applyFont="1" applyFill="1" applyBorder="1" applyAlignment="1" applyProtection="1">
      <alignment horizontal="center" vertical="center"/>
    </xf>
    <xf numFmtId="0" fontId="14" fillId="7" borderId="6" xfId="21" applyFont="1" applyFill="1" applyBorder="1" applyAlignment="1" applyProtection="1">
      <alignment horizontal="center" vertical="center"/>
      <protection locked="0"/>
    </xf>
    <xf numFmtId="0" fontId="14" fillId="0" borderId="18" xfId="21" applyFont="1" applyBorder="1" applyAlignment="1">
      <alignment horizontal="center" vertical="center"/>
    </xf>
    <xf numFmtId="177" fontId="6" fillId="7" borderId="53" xfId="7" applyFont="1" applyFill="1" applyBorder="1" applyAlignment="1" applyProtection="1">
      <alignment horizontal="center" vertical="center"/>
    </xf>
    <xf numFmtId="0" fontId="16" fillId="12" borderId="31" xfId="0" applyFont="1" applyFill="1" applyBorder="1" applyAlignment="1">
      <alignment horizontal="center" vertical="center"/>
    </xf>
    <xf numFmtId="0" fontId="14" fillId="2" borderId="39" xfId="2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17" fillId="29" borderId="9" xfId="0" applyFont="1" applyFill="1" applyBorder="1" applyAlignment="1">
      <alignment horizontal="center" vertical="center"/>
    </xf>
    <xf numFmtId="181" fontId="14" fillId="10" borderId="9" xfId="21" applyNumberFormat="1" applyFont="1" applyFill="1" applyBorder="1" applyAlignment="1">
      <alignment horizontal="center" vertical="center"/>
    </xf>
    <xf numFmtId="181" fontId="14" fillId="7" borderId="9" xfId="21" applyNumberFormat="1" applyFont="1" applyFill="1" applyBorder="1" applyAlignment="1">
      <alignment horizontal="center" vertical="center"/>
    </xf>
    <xf numFmtId="181" fontId="14" fillId="7" borderId="0" xfId="21" applyNumberFormat="1" applyFont="1" applyFill="1" applyAlignment="1">
      <alignment horizontal="center" vertical="center"/>
    </xf>
    <xf numFmtId="0" fontId="6" fillId="30" borderId="9" xfId="0" applyFont="1" applyFill="1" applyBorder="1" applyAlignment="1">
      <alignment horizontal="center" vertical="center"/>
    </xf>
    <xf numFmtId="181" fontId="14" fillId="22" borderId="9" xfId="21" applyNumberFormat="1" applyFont="1" applyFill="1" applyBorder="1" applyAlignment="1">
      <alignment horizontal="center" vertical="center"/>
    </xf>
    <xf numFmtId="181" fontId="14" fillId="2" borderId="9" xfId="21" applyNumberFormat="1" applyFont="1" applyFill="1" applyBorder="1" applyAlignment="1">
      <alignment horizontal="center" vertical="center"/>
    </xf>
    <xf numFmtId="0" fontId="17" fillId="31" borderId="9" xfId="0" applyFont="1" applyFill="1" applyBorder="1" applyAlignment="1">
      <alignment horizontal="center" vertical="center"/>
    </xf>
    <xf numFmtId="0" fontId="17" fillId="32" borderId="9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181" fontId="6" fillId="0" borderId="9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2" fontId="6" fillId="0" borderId="9" xfId="0" applyNumberFormat="1" applyFont="1" applyBorder="1" applyAlignment="1">
      <alignment horizontal="center" vertical="center"/>
    </xf>
    <xf numFmtId="0" fontId="17" fillId="22" borderId="0" xfId="0" applyFont="1" applyFill="1" applyAlignment="1">
      <alignment horizontal="center" vertical="center"/>
    </xf>
    <xf numFmtId="181" fontId="14" fillId="22" borderId="0" xfId="21" applyNumberFormat="1" applyFont="1" applyFill="1" applyAlignment="1">
      <alignment horizontal="center" vertical="center"/>
    </xf>
    <xf numFmtId="181" fontId="14" fillId="2" borderId="0" xfId="21" applyNumberFormat="1" applyFont="1" applyFill="1" applyAlignment="1">
      <alignment horizontal="center" vertical="center"/>
    </xf>
    <xf numFmtId="0" fontId="16" fillId="20" borderId="0" xfId="0" applyFont="1" applyFill="1" applyAlignment="1">
      <alignment vertical="center"/>
    </xf>
    <xf numFmtId="0" fontId="14" fillId="10" borderId="27" xfId="21" applyFont="1" applyFill="1" applyBorder="1" applyAlignment="1" applyProtection="1">
      <alignment horizontal="center" vertical="center"/>
      <protection locked="0"/>
    </xf>
    <xf numFmtId="49" fontId="49" fillId="33" borderId="28" xfId="0" applyNumberFormat="1" applyFont="1" applyFill="1" applyBorder="1" applyAlignment="1">
      <alignment horizontal="left" vertical="center"/>
    </xf>
    <xf numFmtId="49" fontId="49" fillId="0" borderId="9" xfId="0" applyNumberFormat="1" applyFont="1" applyBorder="1" applyAlignment="1">
      <alignment horizontal="left" vertical="center"/>
    </xf>
    <xf numFmtId="9" fontId="14" fillId="2" borderId="9" xfId="21" applyNumberFormat="1" applyFont="1" applyFill="1" applyBorder="1" applyAlignment="1" applyProtection="1">
      <alignment horizontal="center" vertical="center"/>
      <protection locked="0"/>
    </xf>
    <xf numFmtId="0" fontId="14" fillId="7" borderId="54" xfId="21" applyFont="1" applyFill="1" applyBorder="1" applyAlignment="1" applyProtection="1">
      <alignment horizontal="center" vertical="center"/>
      <protection locked="0"/>
    </xf>
    <xf numFmtId="0" fontId="14" fillId="10" borderId="55" xfId="21" applyFont="1" applyFill="1" applyBorder="1" applyAlignment="1" applyProtection="1">
      <alignment horizontal="center" vertical="center"/>
      <protection locked="0"/>
    </xf>
    <xf numFmtId="0" fontId="14" fillId="7" borderId="55" xfId="21" applyFont="1" applyFill="1" applyBorder="1" applyAlignment="1" applyProtection="1">
      <alignment horizontal="center" vertical="center"/>
      <protection locked="0"/>
    </xf>
    <xf numFmtId="0" fontId="16" fillId="15" borderId="9" xfId="0" applyFont="1" applyFill="1" applyBorder="1" applyAlignment="1">
      <alignment horizontal="left" vertical="center"/>
    </xf>
    <xf numFmtId="49" fontId="6" fillId="34" borderId="9" xfId="0" applyNumberFormat="1" applyFont="1" applyFill="1" applyBorder="1" applyAlignment="1">
      <alignment horizontal="left" vertical="center"/>
    </xf>
    <xf numFmtId="0" fontId="14" fillId="10" borderId="5" xfId="21" applyFont="1" applyFill="1" applyBorder="1" applyAlignment="1">
      <alignment horizontal="left" vertical="center"/>
    </xf>
    <xf numFmtId="0" fontId="14" fillId="22" borderId="9" xfId="21" applyFont="1" applyFill="1" applyBorder="1" applyAlignment="1" applyProtection="1">
      <alignment vertical="center"/>
      <protection locked="0"/>
    </xf>
    <xf numFmtId="0" fontId="14" fillId="19" borderId="25" xfId="21" applyFont="1" applyFill="1" applyBorder="1" applyAlignment="1">
      <alignment vertical="center"/>
    </xf>
    <xf numFmtId="0" fontId="16" fillId="17" borderId="25" xfId="0" applyFont="1" applyFill="1" applyBorder="1" applyAlignment="1" applyProtection="1">
      <alignment horizontal="left" vertical="center"/>
      <protection locked="0"/>
    </xf>
    <xf numFmtId="0" fontId="14" fillId="35" borderId="29" xfId="21" applyFont="1" applyFill="1" applyBorder="1" applyAlignment="1">
      <alignment vertical="center"/>
    </xf>
    <xf numFmtId="0" fontId="39" fillId="17" borderId="24" xfId="0" applyFont="1" applyFill="1" applyBorder="1" applyAlignment="1">
      <alignment horizontal="left" vertical="center"/>
    </xf>
    <xf numFmtId="0" fontId="20" fillId="22" borderId="9" xfId="21" applyFont="1" applyFill="1" applyBorder="1" applyAlignment="1" applyProtection="1">
      <alignment vertical="center"/>
      <protection locked="0"/>
    </xf>
    <xf numFmtId="0" fontId="39" fillId="17" borderId="17" xfId="0" applyFont="1" applyFill="1" applyBorder="1" applyAlignment="1">
      <alignment horizontal="left" vertical="center"/>
    </xf>
    <xf numFmtId="0" fontId="16" fillId="22" borderId="9" xfId="0" applyFont="1" applyFill="1" applyBorder="1" applyAlignment="1" applyProtection="1">
      <alignment horizontal="left" vertical="center"/>
      <protection locked="0"/>
    </xf>
    <xf numFmtId="0" fontId="45" fillId="0" borderId="24" xfId="21" applyFont="1" applyBorder="1" applyAlignment="1">
      <alignment horizontal="left" vertical="center"/>
    </xf>
    <xf numFmtId="49" fontId="6" fillId="0" borderId="25" xfId="0" applyNumberFormat="1" applyFont="1" applyBorder="1" applyAlignment="1">
      <alignment horizontal="left" vertical="center"/>
    </xf>
    <xf numFmtId="0" fontId="14" fillId="0" borderId="25" xfId="21" applyFont="1" applyBorder="1" applyAlignment="1">
      <alignment horizontal="center" vertical="center"/>
    </xf>
    <xf numFmtId="0" fontId="14" fillId="0" borderId="25" xfId="21" applyFont="1" applyBorder="1" applyAlignment="1">
      <alignment vertical="center"/>
    </xf>
    <xf numFmtId="49" fontId="16" fillId="24" borderId="37" xfId="0" applyNumberFormat="1" applyFont="1" applyFill="1" applyBorder="1" applyAlignment="1">
      <alignment horizontal="center" vertical="center"/>
    </xf>
    <xf numFmtId="0" fontId="17" fillId="23" borderId="36" xfId="0" applyFont="1" applyFill="1" applyBorder="1" applyAlignment="1">
      <alignment horizontal="left" vertical="center"/>
    </xf>
    <xf numFmtId="0" fontId="14" fillId="10" borderId="9" xfId="21" applyFont="1" applyFill="1" applyBorder="1" applyAlignment="1">
      <alignment horizontal="left" vertical="center"/>
    </xf>
    <xf numFmtId="0" fontId="14" fillId="36" borderId="35" xfId="21" applyFont="1" applyFill="1" applyBorder="1" applyAlignment="1">
      <alignment horizontal="center" vertical="center"/>
    </xf>
    <xf numFmtId="0" fontId="14" fillId="36" borderId="29" xfId="21" applyFont="1" applyFill="1" applyBorder="1" applyAlignment="1">
      <alignment horizontal="center" vertical="center"/>
    </xf>
    <xf numFmtId="0" fontId="38" fillId="36" borderId="29" xfId="21" applyFont="1" applyFill="1" applyBorder="1" applyAlignment="1">
      <alignment horizontal="center" vertical="center"/>
    </xf>
    <xf numFmtId="0" fontId="45" fillId="2" borderId="24" xfId="21" applyFont="1" applyFill="1" applyBorder="1" applyAlignment="1">
      <alignment horizontal="left" vertical="center"/>
    </xf>
    <xf numFmtId="49" fontId="6" fillId="2" borderId="25" xfId="0" applyNumberFormat="1" applyFont="1" applyFill="1" applyBorder="1" applyAlignment="1" applyProtection="1">
      <alignment horizontal="left" vertical="center"/>
      <protection locked="0"/>
    </xf>
    <xf numFmtId="0" fontId="14" fillId="2" borderId="25" xfId="21" applyFont="1" applyFill="1" applyBorder="1" applyAlignment="1">
      <alignment horizontal="center" vertical="center"/>
    </xf>
    <xf numFmtId="0" fontId="39" fillId="37" borderId="9" xfId="21" applyFont="1" applyFill="1" applyBorder="1" applyAlignment="1">
      <alignment horizontal="left" vertical="center"/>
    </xf>
    <xf numFmtId="0" fontId="43" fillId="38" borderId="9" xfId="21" applyFont="1" applyFill="1" applyBorder="1" applyAlignment="1">
      <alignment horizontal="center" vertical="center"/>
    </xf>
    <xf numFmtId="0" fontId="14" fillId="38" borderId="35" xfId="21" applyFont="1" applyFill="1" applyBorder="1" applyAlignment="1">
      <alignment horizontal="center" vertical="center"/>
    </xf>
    <xf numFmtId="0" fontId="14" fillId="38" borderId="29" xfId="21" applyFont="1" applyFill="1" applyBorder="1" applyAlignment="1">
      <alignment horizontal="center" vertical="center"/>
    </xf>
    <xf numFmtId="0" fontId="42" fillId="38" borderId="29" xfId="21" applyFont="1" applyFill="1" applyBorder="1" applyAlignment="1">
      <alignment horizontal="center" vertical="center"/>
    </xf>
    <xf numFmtId="0" fontId="20" fillId="10" borderId="24" xfId="21" applyFont="1" applyFill="1" applyBorder="1" applyAlignment="1">
      <alignment horizontal="left" vertical="center"/>
    </xf>
    <xf numFmtId="49" fontId="6" fillId="0" borderId="28" xfId="0" applyNumberFormat="1" applyFont="1" applyBorder="1" applyAlignment="1" applyProtection="1">
      <alignment horizontal="left" vertical="center"/>
      <protection locked="0"/>
    </xf>
    <xf numFmtId="0" fontId="38" fillId="18" borderId="25" xfId="21" applyFont="1" applyFill="1" applyBorder="1" applyAlignment="1">
      <alignment vertical="center"/>
    </xf>
    <xf numFmtId="0" fontId="42" fillId="10" borderId="17" xfId="21" applyFont="1" applyFill="1" applyBorder="1" applyAlignment="1">
      <alignment horizontal="left" vertical="center"/>
    </xf>
    <xf numFmtId="49" fontId="6" fillId="7" borderId="25" xfId="0" applyNumberFormat="1" applyFont="1" applyFill="1" applyBorder="1" applyAlignment="1">
      <alignment horizontal="left" vertical="center"/>
    </xf>
    <xf numFmtId="0" fontId="14" fillId="7" borderId="15" xfId="21" applyFont="1" applyFill="1" applyBorder="1" applyAlignment="1">
      <alignment horizontal="center" vertical="center"/>
    </xf>
    <xf numFmtId="0" fontId="34" fillId="22" borderId="6" xfId="0" applyFont="1" applyFill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177" fontId="6" fillId="0" borderId="6" xfId="7" applyFont="1" applyFill="1" applyBorder="1" applyAlignment="1" applyProtection="1">
      <alignment horizontal="center" vertical="center"/>
    </xf>
    <xf numFmtId="0" fontId="14" fillId="2" borderId="35" xfId="21" applyFont="1" applyFill="1" applyBorder="1" applyAlignment="1" applyProtection="1">
      <alignment horizontal="center" vertical="center"/>
      <protection locked="0"/>
    </xf>
    <xf numFmtId="0" fontId="14" fillId="7" borderId="38" xfId="21" applyFont="1" applyFill="1" applyBorder="1" applyAlignment="1" applyProtection="1">
      <alignment horizontal="center" vertical="center"/>
      <protection locked="0"/>
    </xf>
    <xf numFmtId="0" fontId="16" fillId="15" borderId="6" xfId="0" applyFont="1" applyFill="1" applyBorder="1" applyAlignment="1">
      <alignment horizontal="left" vertical="center"/>
    </xf>
    <xf numFmtId="0" fontId="33" fillId="7" borderId="15" xfId="0" applyFont="1" applyFill="1" applyBorder="1" applyAlignment="1">
      <alignment horizontal="center" vertical="center"/>
    </xf>
    <xf numFmtId="0" fontId="32" fillId="19" borderId="51" xfId="0" applyFont="1" applyFill="1" applyBorder="1" applyAlignment="1">
      <alignment horizontal="center" vertical="center"/>
    </xf>
    <xf numFmtId="177" fontId="6" fillId="2" borderId="9" xfId="7" applyFont="1" applyFill="1" applyBorder="1" applyAlignment="1" applyProtection="1">
      <alignment vertical="center"/>
    </xf>
    <xf numFmtId="0" fontId="14" fillId="0" borderId="0" xfId="21" applyFont="1" applyAlignment="1">
      <alignment vertical="center"/>
    </xf>
    <xf numFmtId="0" fontId="6" fillId="0" borderId="25" xfId="0" applyFont="1" applyBorder="1" applyAlignment="1">
      <alignment horizontal="center" vertical="center"/>
    </xf>
    <xf numFmtId="177" fontId="6" fillId="0" borderId="25" xfId="7" applyFont="1" applyFill="1" applyBorder="1" applyAlignment="1" applyProtection="1">
      <alignment vertical="center"/>
    </xf>
    <xf numFmtId="177" fontId="6" fillId="0" borderId="25" xfId="7" applyFont="1" applyFill="1" applyBorder="1" applyAlignment="1" applyProtection="1">
      <alignment horizontal="center" vertical="center"/>
    </xf>
    <xf numFmtId="0" fontId="17" fillId="23" borderId="48" xfId="0" applyFont="1" applyFill="1" applyBorder="1" applyAlignment="1">
      <alignment horizontal="center" vertical="center"/>
    </xf>
    <xf numFmtId="181" fontId="14" fillId="10" borderId="9" xfId="21" applyNumberFormat="1" applyFont="1" applyFill="1" applyBorder="1" applyAlignment="1">
      <alignment horizontal="right" vertical="center"/>
    </xf>
    <xf numFmtId="0" fontId="14" fillId="36" borderId="47" xfId="21" applyFont="1" applyFill="1" applyBorder="1" applyAlignment="1">
      <alignment horizontal="center" vertical="center"/>
    </xf>
    <xf numFmtId="0" fontId="47" fillId="0" borderId="0" xfId="0" applyFont="1" applyAlignment="1">
      <alignment horizontal="left" vertical="center" indent="4"/>
    </xf>
    <xf numFmtId="0" fontId="32" fillId="2" borderId="0" xfId="0" applyFont="1" applyFill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181" fontId="14" fillId="2" borderId="25" xfId="21" applyNumberFormat="1" applyFont="1" applyFill="1" applyBorder="1" applyAlignment="1">
      <alignment horizontal="right" vertical="center"/>
    </xf>
    <xf numFmtId="177" fontId="6" fillId="2" borderId="25" xfId="7" applyFont="1" applyFill="1" applyBorder="1" applyAlignment="1" applyProtection="1">
      <alignment horizontal="right" vertical="center"/>
    </xf>
    <xf numFmtId="0" fontId="48" fillId="37" borderId="4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181" fontId="14" fillId="22" borderId="28" xfId="21" applyNumberFormat="1" applyFont="1" applyFill="1" applyBorder="1" applyAlignment="1">
      <alignment horizontal="right" vertical="center"/>
    </xf>
    <xf numFmtId="0" fontId="18" fillId="39" borderId="41" xfId="0" applyFont="1" applyFill="1" applyBorder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177" fontId="18" fillId="7" borderId="0" xfId="7" applyFont="1" applyFill="1" applyBorder="1" applyAlignment="1" applyProtection="1">
      <alignment horizontal="center" vertical="center"/>
    </xf>
    <xf numFmtId="0" fontId="32" fillId="10" borderId="20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17" fillId="11" borderId="48" xfId="0" applyFont="1" applyFill="1" applyBorder="1" applyAlignment="1">
      <alignment horizontal="center" vertical="center"/>
    </xf>
    <xf numFmtId="0" fontId="14" fillId="7" borderId="40" xfId="21" applyFont="1" applyFill="1" applyBorder="1" applyAlignment="1">
      <alignment horizontal="center" vertical="center"/>
    </xf>
    <xf numFmtId="0" fontId="14" fillId="0" borderId="0" xfId="21" applyFont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40" borderId="9" xfId="0" applyFont="1" applyFill="1" applyBorder="1" applyAlignment="1">
      <alignment horizontal="center" vertical="center"/>
    </xf>
    <xf numFmtId="0" fontId="6" fillId="20" borderId="0" xfId="0" applyFont="1" applyFill="1" applyAlignment="1">
      <alignment vertical="center"/>
    </xf>
    <xf numFmtId="0" fontId="14" fillId="10" borderId="39" xfId="21" applyFont="1" applyFill="1" applyBorder="1" applyAlignment="1" applyProtection="1">
      <alignment horizontal="center" vertical="center"/>
      <protection locked="0"/>
    </xf>
    <xf numFmtId="0" fontId="14" fillId="18" borderId="56" xfId="21" applyFont="1" applyFill="1" applyBorder="1" applyAlignment="1">
      <alignment horizontal="center" vertical="center"/>
    </xf>
    <xf numFmtId="0" fontId="14" fillId="10" borderId="0" xfId="21" applyFont="1" applyFill="1" applyAlignment="1">
      <alignment horizontal="center" vertical="center"/>
    </xf>
    <xf numFmtId="0" fontId="14" fillId="10" borderId="40" xfId="21" applyFont="1" applyFill="1" applyBorder="1" applyAlignment="1">
      <alignment horizontal="center" vertical="center"/>
    </xf>
    <xf numFmtId="0" fontId="6" fillId="0" borderId="9" xfId="0" applyFont="1" applyBorder="1" applyAlignment="1" applyProtection="1">
      <alignment vertical="center"/>
      <protection locked="0"/>
    </xf>
    <xf numFmtId="0" fontId="16" fillId="41" borderId="24" xfId="0" applyFont="1" applyFill="1" applyBorder="1" applyAlignment="1">
      <alignment horizontal="left" vertical="center"/>
    </xf>
    <xf numFmtId="0" fontId="16" fillId="41" borderId="25" xfId="0" applyFont="1" applyFill="1" applyBorder="1" applyAlignment="1">
      <alignment vertical="center"/>
    </xf>
    <xf numFmtId="0" fontId="45" fillId="10" borderId="5" xfId="21" applyFont="1" applyFill="1" applyBorder="1" applyAlignment="1">
      <alignment horizontal="left" vertical="center"/>
    </xf>
    <xf numFmtId="49" fontId="6" fillId="7" borderId="34" xfId="0" applyNumberFormat="1" applyFont="1" applyFill="1" applyBorder="1" applyAlignment="1">
      <alignment horizontal="left" vertical="center"/>
    </xf>
    <xf numFmtId="0" fontId="14" fillId="10" borderId="34" xfId="21" applyFont="1" applyFill="1" applyBorder="1" applyAlignment="1" applyProtection="1">
      <alignment horizontal="center" vertical="center"/>
      <protection locked="0"/>
    </xf>
    <xf numFmtId="0" fontId="39" fillId="17" borderId="26" xfId="0" applyFont="1" applyFill="1" applyBorder="1" applyAlignment="1">
      <alignment horizontal="left" vertical="center"/>
    </xf>
    <xf numFmtId="0" fontId="39" fillId="17" borderId="9" xfId="0" applyFont="1" applyFill="1" applyBorder="1" applyAlignment="1">
      <alignment horizontal="left" vertical="center"/>
    </xf>
    <xf numFmtId="0" fontId="14" fillId="42" borderId="35" xfId="21" applyFont="1" applyFill="1" applyBorder="1" applyAlignment="1" applyProtection="1">
      <alignment horizontal="center" vertical="center"/>
      <protection locked="0"/>
    </xf>
    <xf numFmtId="0" fontId="14" fillId="42" borderId="29" xfId="21" applyFont="1" applyFill="1" applyBorder="1" applyAlignment="1" applyProtection="1">
      <alignment horizontal="center" vertical="center"/>
      <protection locked="0"/>
    </xf>
    <xf numFmtId="0" fontId="15" fillId="23" borderId="57" xfId="0" applyFont="1" applyFill="1" applyBorder="1" applyAlignment="1">
      <alignment vertical="center"/>
    </xf>
    <xf numFmtId="49" fontId="16" fillId="24" borderId="36" xfId="0" applyNumberFormat="1" applyFont="1" applyFill="1" applyBorder="1" applyAlignment="1">
      <alignment horizontal="center" vertical="center"/>
    </xf>
    <xf numFmtId="0" fontId="17" fillId="23" borderId="37" xfId="0" applyFont="1" applyFill="1" applyBorder="1" applyAlignment="1">
      <alignment horizontal="left" vertical="center"/>
    </xf>
    <xf numFmtId="0" fontId="33" fillId="23" borderId="24" xfId="0" applyFont="1" applyFill="1" applyBorder="1" applyAlignment="1">
      <alignment vertical="center"/>
    </xf>
    <xf numFmtId="49" fontId="16" fillId="24" borderId="28" xfId="0" applyNumberFormat="1" applyFont="1" applyFill="1" applyBorder="1" applyAlignment="1">
      <alignment horizontal="center" vertical="center"/>
    </xf>
    <xf numFmtId="0" fontId="17" fillId="23" borderId="9" xfId="0" applyFont="1" applyFill="1" applyBorder="1" applyAlignment="1">
      <alignment horizontal="center" vertical="center"/>
    </xf>
    <xf numFmtId="0" fontId="17" fillId="23" borderId="29" xfId="0" applyFont="1" applyFill="1" applyBorder="1" applyAlignment="1">
      <alignment horizontal="left" vertical="center"/>
    </xf>
    <xf numFmtId="0" fontId="17" fillId="23" borderId="25" xfId="0" applyFont="1" applyFill="1" applyBorder="1" applyAlignment="1">
      <alignment horizontal="center" vertical="center"/>
    </xf>
    <xf numFmtId="0" fontId="14" fillId="0" borderId="9" xfId="21" applyFont="1" applyBorder="1" applyAlignment="1" applyProtection="1">
      <alignment horizontal="center" vertical="center"/>
      <protection locked="0"/>
    </xf>
    <xf numFmtId="0" fontId="45" fillId="19" borderId="25" xfId="21" applyFont="1" applyFill="1" applyBorder="1" applyAlignment="1">
      <alignment horizontal="center" vertical="center"/>
    </xf>
    <xf numFmtId="0" fontId="38" fillId="19" borderId="25" xfId="21" applyFont="1" applyFill="1" applyBorder="1" applyAlignment="1">
      <alignment horizontal="center" vertical="center"/>
    </xf>
    <xf numFmtId="0" fontId="45" fillId="18" borderId="25" xfId="21" applyFont="1" applyFill="1" applyBorder="1" applyAlignment="1">
      <alignment horizontal="center" vertical="center"/>
    </xf>
    <xf numFmtId="0" fontId="45" fillId="19" borderId="29" xfId="21" applyFont="1" applyFill="1" applyBorder="1" applyAlignment="1">
      <alignment horizontal="center" vertical="center"/>
    </xf>
    <xf numFmtId="0" fontId="38" fillId="19" borderId="29" xfId="21" applyFont="1" applyFill="1" applyBorder="1" applyAlignment="1">
      <alignment horizontal="center" vertical="center"/>
    </xf>
    <xf numFmtId="0" fontId="45" fillId="18" borderId="29" xfId="21" applyFont="1" applyFill="1" applyBorder="1" applyAlignment="1">
      <alignment horizontal="center" vertical="center"/>
    </xf>
    <xf numFmtId="0" fontId="38" fillId="19" borderId="29" xfId="21" applyFont="1" applyFill="1" applyBorder="1" applyAlignment="1">
      <alignment horizontal="left" vertical="center" indent="1"/>
    </xf>
    <xf numFmtId="0" fontId="38" fillId="18" borderId="51" xfId="21" applyFont="1" applyFill="1" applyBorder="1" applyAlignment="1">
      <alignment horizontal="center" vertical="center"/>
    </xf>
    <xf numFmtId="0" fontId="33" fillId="37" borderId="29" xfId="21" applyFont="1" applyFill="1" applyBorder="1" applyAlignment="1">
      <alignment horizontal="left" vertical="center"/>
    </xf>
    <xf numFmtId="49" fontId="6" fillId="38" borderId="29" xfId="0" applyNumberFormat="1" applyFont="1" applyFill="1" applyBorder="1" applyAlignment="1">
      <alignment horizontal="left" vertical="center"/>
    </xf>
    <xf numFmtId="0" fontId="38" fillId="38" borderId="29" xfId="21" applyFont="1" applyFill="1" applyBorder="1" applyAlignment="1">
      <alignment horizontal="center" vertical="center"/>
    </xf>
    <xf numFmtId="0" fontId="20" fillId="10" borderId="0" xfId="21" applyFont="1" applyFill="1" applyAlignment="1">
      <alignment horizontal="left" vertical="center"/>
    </xf>
    <xf numFmtId="0" fontId="14" fillId="7" borderId="0" xfId="21" applyFont="1" applyFill="1" applyAlignment="1" applyProtection="1">
      <alignment horizontal="center" vertical="center"/>
      <protection locked="0"/>
    </xf>
    <xf numFmtId="0" fontId="14" fillId="2" borderId="0" xfId="21" applyFont="1" applyFill="1" applyAlignment="1">
      <alignment horizontal="center" vertical="center"/>
    </xf>
    <xf numFmtId="0" fontId="50" fillId="43" borderId="50" xfId="0" applyFont="1" applyFill="1" applyBorder="1" applyAlignment="1">
      <alignment horizontal="left" vertical="center" indent="2"/>
    </xf>
    <xf numFmtId="0" fontId="50" fillId="21" borderId="19" xfId="0" applyFont="1" applyFill="1" applyBorder="1" applyAlignment="1">
      <alignment horizontal="right" vertical="center"/>
    </xf>
    <xf numFmtId="0" fontId="50" fillId="21" borderId="20" xfId="0" applyFont="1" applyFill="1" applyBorder="1" applyAlignment="1">
      <alignment horizontal="right" vertical="center"/>
    </xf>
    <xf numFmtId="0" fontId="44" fillId="2" borderId="0" xfId="0" applyFont="1" applyFill="1" applyAlignment="1">
      <alignment vertical="center"/>
    </xf>
    <xf numFmtId="49" fontId="44" fillId="2" borderId="0" xfId="0" applyNumberFormat="1" applyFont="1" applyFill="1" applyAlignment="1">
      <alignment horizontal="left" vertical="center"/>
    </xf>
    <xf numFmtId="0" fontId="13" fillId="2" borderId="0" xfId="21" applyFont="1" applyFill="1" applyAlignment="1">
      <alignment vertical="center"/>
    </xf>
    <xf numFmtId="0" fontId="50" fillId="43" borderId="50" xfId="0" applyFont="1" applyFill="1" applyBorder="1" applyAlignment="1">
      <alignment horizontal="left" vertical="center" indent="5"/>
    </xf>
    <xf numFmtId="0" fontId="14" fillId="2" borderId="0" xfId="21" applyFont="1" applyFill="1" applyAlignment="1">
      <alignment horizontal="left" vertical="center"/>
    </xf>
    <xf numFmtId="0" fontId="44" fillId="2" borderId="0" xfId="21" applyFont="1" applyFill="1" applyAlignment="1">
      <alignment horizontal="center" vertical="center"/>
    </xf>
    <xf numFmtId="0" fontId="33" fillId="2" borderId="0" xfId="0" applyFont="1" applyFill="1" applyAlignment="1">
      <alignment vertical="center"/>
    </xf>
    <xf numFmtId="0" fontId="14" fillId="18" borderId="52" xfId="21" applyFont="1" applyFill="1" applyBorder="1" applyAlignment="1">
      <alignment horizontal="center" vertical="center"/>
    </xf>
    <xf numFmtId="0" fontId="14" fillId="18" borderId="46" xfId="21" applyFont="1" applyFill="1" applyBorder="1" applyAlignment="1">
      <alignment horizontal="center" vertical="center"/>
    </xf>
    <xf numFmtId="177" fontId="6" fillId="7" borderId="40" xfId="7" applyFont="1" applyFill="1" applyBorder="1" applyAlignment="1" applyProtection="1">
      <alignment horizontal="center" vertical="center"/>
    </xf>
    <xf numFmtId="0" fontId="16" fillId="41" borderId="29" xfId="0" applyFont="1" applyFill="1" applyBorder="1" applyAlignment="1">
      <alignment vertical="center"/>
    </xf>
    <xf numFmtId="0" fontId="16" fillId="41" borderId="46" xfId="0" applyFont="1" applyFill="1" applyBorder="1" applyAlignment="1">
      <alignment vertical="center"/>
    </xf>
    <xf numFmtId="0" fontId="14" fillId="19" borderId="46" xfId="21" applyFont="1" applyFill="1" applyBorder="1" applyAlignment="1">
      <alignment vertical="center"/>
    </xf>
    <xf numFmtId="177" fontId="6" fillId="7" borderId="34" xfId="7" applyFont="1" applyFill="1" applyBorder="1" applyAlignment="1" applyProtection="1">
      <alignment vertical="center"/>
    </xf>
    <xf numFmtId="0" fontId="16" fillId="17" borderId="26" xfId="0" applyFont="1" applyFill="1" applyBorder="1" applyAlignment="1">
      <alignment horizontal="left" vertical="center"/>
    </xf>
    <xf numFmtId="0" fontId="14" fillId="42" borderId="31" xfId="21" applyFont="1" applyFill="1" applyBorder="1" applyAlignment="1" applyProtection="1">
      <alignment horizontal="center" vertical="center"/>
      <protection locked="0"/>
    </xf>
    <xf numFmtId="182" fontId="6" fillId="0" borderId="0" xfId="0" applyNumberFormat="1" applyFont="1" applyAlignment="1">
      <alignment vertical="center"/>
    </xf>
    <xf numFmtId="0" fontId="18" fillId="24" borderId="27" xfId="0" applyFont="1" applyFill="1" applyBorder="1" applyAlignment="1">
      <alignment horizontal="center" vertical="center"/>
    </xf>
    <xf numFmtId="0" fontId="18" fillId="24" borderId="25" xfId="0" applyFont="1" applyFill="1" applyBorder="1" applyAlignment="1">
      <alignment horizontal="center" vertical="center"/>
    </xf>
    <xf numFmtId="0" fontId="18" fillId="24" borderId="46" xfId="0" applyFont="1" applyFill="1" applyBorder="1" applyAlignment="1">
      <alignment horizontal="center" vertical="center"/>
    </xf>
    <xf numFmtId="0" fontId="14" fillId="2" borderId="44" xfId="21" applyFont="1" applyFill="1" applyBorder="1" applyAlignment="1">
      <alignment horizontal="center" vertical="center"/>
    </xf>
    <xf numFmtId="0" fontId="14" fillId="19" borderId="56" xfId="21" applyFont="1" applyFill="1" applyBorder="1" applyAlignment="1">
      <alignment horizontal="center" vertical="center"/>
    </xf>
    <xf numFmtId="0" fontId="14" fillId="19" borderId="51" xfId="21" applyFont="1" applyFill="1" applyBorder="1" applyAlignment="1">
      <alignment horizontal="center" vertical="center"/>
    </xf>
    <xf numFmtId="0" fontId="14" fillId="19" borderId="38" xfId="21" applyFont="1" applyFill="1" applyBorder="1" applyAlignment="1">
      <alignment horizontal="center" vertical="center"/>
    </xf>
    <xf numFmtId="0" fontId="14" fillId="18" borderId="18" xfId="21" applyFont="1" applyFill="1" applyBorder="1" applyAlignment="1">
      <alignment horizontal="center" vertical="center"/>
    </xf>
    <xf numFmtId="0" fontId="14" fillId="19" borderId="39" xfId="21" applyFont="1" applyFill="1" applyBorder="1" applyAlignment="1">
      <alignment horizontal="center" vertical="center"/>
    </xf>
    <xf numFmtId="181" fontId="14" fillId="10" borderId="34" xfId="21" applyNumberFormat="1" applyFont="1" applyFill="1" applyBorder="1" applyAlignment="1">
      <alignment horizontal="right" vertical="center"/>
    </xf>
    <xf numFmtId="177" fontId="6" fillId="7" borderId="53" xfId="7" applyFont="1" applyFill="1" applyBorder="1" applyAlignment="1" applyProtection="1">
      <alignment horizontal="right" vertical="center"/>
    </xf>
    <xf numFmtId="0" fontId="6" fillId="38" borderId="33" xfId="0" applyFont="1" applyFill="1" applyBorder="1" applyAlignment="1">
      <alignment horizontal="center" vertical="center"/>
    </xf>
    <xf numFmtId="181" fontId="14" fillId="37" borderId="34" xfId="21" applyNumberFormat="1" applyFont="1" applyFill="1" applyBorder="1" applyAlignment="1">
      <alignment horizontal="right" vertical="center"/>
    </xf>
    <xf numFmtId="177" fontId="6" fillId="38" borderId="34" xfId="7" applyFont="1" applyFill="1" applyBorder="1" applyAlignment="1" applyProtection="1">
      <alignment horizontal="center" vertical="center"/>
    </xf>
    <xf numFmtId="177" fontId="6" fillId="38" borderId="53" xfId="7" applyFont="1" applyFill="1" applyBorder="1" applyAlignment="1" applyProtection="1">
      <alignment horizontal="right" vertical="center"/>
    </xf>
    <xf numFmtId="0" fontId="48" fillId="37" borderId="29" xfId="0" applyFont="1" applyFill="1" applyBorder="1" applyAlignment="1">
      <alignment horizontal="center" vertical="center"/>
    </xf>
    <xf numFmtId="0" fontId="6" fillId="38" borderId="31" xfId="0" applyFont="1" applyFill="1" applyBorder="1" applyAlignment="1">
      <alignment horizontal="center" vertical="center"/>
    </xf>
    <xf numFmtId="177" fontId="6" fillId="38" borderId="9" xfId="7" applyFont="1" applyFill="1" applyBorder="1" applyAlignment="1" applyProtection="1">
      <alignment horizontal="center" vertical="center"/>
    </xf>
    <xf numFmtId="177" fontId="6" fillId="38" borderId="47" xfId="7" applyFont="1" applyFill="1" applyBorder="1" applyAlignment="1" applyProtection="1">
      <alignment horizontal="center" vertical="center"/>
    </xf>
    <xf numFmtId="181" fontId="14" fillId="10" borderId="0" xfId="21" applyNumberFormat="1" applyFont="1" applyFill="1" applyAlignment="1">
      <alignment horizontal="right" vertical="center"/>
    </xf>
    <xf numFmtId="177" fontId="6" fillId="7" borderId="0" xfId="7" applyFont="1" applyFill="1" applyBorder="1" applyAlignment="1" applyProtection="1">
      <alignment horizontal="right" vertical="center"/>
    </xf>
    <xf numFmtId="0" fontId="50" fillId="21" borderId="41" xfId="0" applyFont="1" applyFill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50" fillId="2" borderId="0" xfId="0" applyFont="1" applyFill="1" applyAlignment="1">
      <alignment horizontal="center" vertical="center"/>
    </xf>
    <xf numFmtId="177" fontId="50" fillId="2" borderId="0" xfId="0" applyNumberFormat="1" applyFont="1" applyFill="1" applyAlignment="1">
      <alignment vertical="center"/>
    </xf>
    <xf numFmtId="9" fontId="50" fillId="2" borderId="0" xfId="10" applyFont="1" applyFill="1" applyBorder="1" applyAlignment="1" applyProtection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/>
    </xf>
    <xf numFmtId="180" fontId="6" fillId="2" borderId="0" xfId="0" applyNumberFormat="1" applyFont="1" applyFill="1" applyAlignment="1">
      <alignment horizontal="center" vertical="center"/>
    </xf>
    <xf numFmtId="0" fontId="51" fillId="2" borderId="0" xfId="0" applyFont="1" applyFill="1" applyAlignment="1">
      <alignment vertical="center"/>
    </xf>
    <xf numFmtId="0" fontId="50" fillId="2" borderId="0" xfId="0" applyFont="1" applyFill="1" applyAlignment="1">
      <alignment horizontal="right" vertical="center"/>
    </xf>
    <xf numFmtId="0" fontId="14" fillId="2" borderId="0" xfId="0" applyFont="1" applyFill="1" applyAlignment="1">
      <alignment vertical="center"/>
    </xf>
    <xf numFmtId="0" fontId="14" fillId="0" borderId="10" xfId="0" applyFont="1" applyBorder="1" applyAlignment="1">
      <alignment vertical="center"/>
    </xf>
    <xf numFmtId="177" fontId="44" fillId="2" borderId="0" xfId="0" applyNumberFormat="1" applyFont="1" applyFill="1" applyAlignment="1">
      <alignment horizontal="right" vertical="center"/>
    </xf>
  </cellXfs>
  <cellStyles count="50">
    <cellStyle name="Normal" xfId="0" builtinId="0"/>
    <cellStyle name="Lien hypertexte visité" xfId="1" builtinId="9"/>
    <cellStyle name="Virgule" xfId="2" builtinId="3"/>
    <cellStyle name="60 % - Accent6" xfId="3" builtinId="52"/>
    <cellStyle name="Calcul" xfId="4" builtinId="22"/>
    <cellStyle name="Titre" xfId="5" builtinId="15"/>
    <cellStyle name="Monétaire [0]" xfId="6" builtinId="7"/>
    <cellStyle name="Monétaire" xfId="7" builtinId="4"/>
    <cellStyle name="Milliers [0]" xfId="8" builtinId="6"/>
    <cellStyle name="Cellule liée" xfId="9" builtinId="24"/>
    <cellStyle name="Pourcentage" xfId="10" builtinId="5"/>
    <cellStyle name="Lien hypertexte" xfId="11" builtinId="8"/>
    <cellStyle name="Note" xfId="12" builtinId="10"/>
    <cellStyle name="Avertissement" xfId="13" builtinId="11"/>
    <cellStyle name="CTexte explicatif" xfId="14" builtinId="53"/>
    <cellStyle name="Titre 1" xfId="15" builtinId="16"/>
    <cellStyle name="Titre 2" xfId="16" builtinId="17"/>
    <cellStyle name="Accent1" xfId="17" builtinId="29"/>
    <cellStyle name="Titre 3" xfId="18" builtinId="18"/>
    <cellStyle name="Accent2" xfId="19" builtinId="33"/>
    <cellStyle name="Titre 4" xfId="20" builtinId="19"/>
    <cellStyle name="Normal 2" xfId="21"/>
    <cellStyle name="Neutre" xfId="22" builtinId="28"/>
    <cellStyle name="Entrée" xfId="23" builtinId="20"/>
    <cellStyle name="40 % - Accent2" xfId="24" builtinId="35"/>
    <cellStyle name="Sortie" xfId="25" builtinId="21"/>
    <cellStyle name="Vérification de cellule" xfId="26" builtinId="23"/>
    <cellStyle name="Total" xfId="27" builtinId="25"/>
    <cellStyle name="Accent4" xfId="28" builtinId="41"/>
    <cellStyle name="Satisfaisant" xfId="29" builtinId="26"/>
    <cellStyle name="Insatisfaisant" xfId="30" builtinId="27"/>
    <cellStyle name="20 % - Accent1" xfId="31" builtinId="30"/>
    <cellStyle name="40 % - Accent1" xfId="32" builtinId="31"/>
    <cellStyle name="60 % - Accent1" xfId="33" builtinId="32"/>
    <cellStyle name="20 % - Accent2" xfId="34" builtinId="34"/>
    <cellStyle name="60 % - Accent2" xfId="35" builtinId="36"/>
    <cellStyle name="Accent3" xfId="36" builtinId="37"/>
    <cellStyle name="20 % - Accent3" xfId="37" builtinId="38"/>
    <cellStyle name="40 % - Accent3" xfId="38" builtinId="39"/>
    <cellStyle name="60 % - Accent3" xfId="39" builtinId="40"/>
    <cellStyle name="20 % - Accent4" xfId="40" builtinId="42"/>
    <cellStyle name="40 % - Accent4" xfId="41" builtinId="43"/>
    <cellStyle name="60 % - Accent4" xfId="42" builtinId="44"/>
    <cellStyle name="Accent5" xfId="43" builtinId="45"/>
    <cellStyle name="20 % - Accent5" xfId="44" builtinId="46"/>
    <cellStyle name="40 % - Accent5" xfId="45" builtinId="47"/>
    <cellStyle name="60 % - Accent5" xfId="46" builtinId="48"/>
    <cellStyle name="Accent6" xfId="47" builtinId="49"/>
    <cellStyle name="20 % - Accent6" xfId="48" builtinId="50"/>
    <cellStyle name="40 % - Accent6" xfId="49" builtinId="51"/>
  </cellStyles>
  <tableStyles count="0" defaultTableStyle="TableStyleMedium2" defaultPivotStyle="PivotStyleLight16"/>
  <colors>
    <mruColors>
      <color rgb="00808080"/>
      <color rgb="00F08A53"/>
      <color rgb="005AA6F1"/>
      <color rgb="00E6B8B8"/>
      <color rgb="0092D050"/>
      <color rgb="00DC7598"/>
      <color rgb="00BFBFBF"/>
      <color rgb="00CAFACD"/>
      <color rgb="00CEE5FA"/>
      <color rgb="00FFF6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emf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376962</xdr:colOff>
      <xdr:row>1</xdr:row>
      <xdr:rowOff>174598</xdr:rowOff>
    </xdr:from>
    <xdr:to>
      <xdr:col>2</xdr:col>
      <xdr:colOff>444774</xdr:colOff>
      <xdr:row>9</xdr:row>
      <xdr:rowOff>40637</xdr:rowOff>
    </xdr:to>
    <xdr:pic>
      <xdr:nvPicPr>
        <xdr:cNvPr id="3" name="Image 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555" y="377190"/>
          <a:ext cx="3814445" cy="1491615"/>
        </a:xfrm>
        <a:prstGeom prst="rect">
          <a:avLst/>
        </a:prstGeom>
      </xdr:spPr>
    </xdr:pic>
    <xdr:clientData/>
  </xdr:twoCellAnchor>
  <xdr:twoCellAnchor editAs="oneCell">
    <xdr:from>
      <xdr:col>0</xdr:col>
      <xdr:colOff>1894542</xdr:colOff>
      <xdr:row>100</xdr:row>
      <xdr:rowOff>32872</xdr:rowOff>
    </xdr:from>
    <xdr:to>
      <xdr:col>0</xdr:col>
      <xdr:colOff>2330823</xdr:colOff>
      <xdr:row>102</xdr:row>
      <xdr:rowOff>141237</xdr:rowOff>
    </xdr:to>
    <xdr:pic>
      <xdr:nvPicPr>
        <xdr:cNvPr id="4" name="Image 3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4205" y="14654530"/>
          <a:ext cx="436245" cy="140970"/>
        </a:xfrm>
        <a:prstGeom prst="rect">
          <a:avLst/>
        </a:prstGeom>
      </xdr:spPr>
    </xdr:pic>
    <xdr:clientData/>
  </xdr:twoCellAnchor>
  <xdr:twoCellAnchor editAs="oneCell">
    <xdr:from>
      <xdr:col>0</xdr:col>
      <xdr:colOff>1897531</xdr:colOff>
      <xdr:row>101</xdr:row>
      <xdr:rowOff>35860</xdr:rowOff>
    </xdr:from>
    <xdr:to>
      <xdr:col>0</xdr:col>
      <xdr:colOff>2333812</xdr:colOff>
      <xdr:row>102</xdr:row>
      <xdr:rowOff>141237</xdr:rowOff>
    </xdr:to>
    <xdr:pic>
      <xdr:nvPicPr>
        <xdr:cNvPr id="6" name="Image 5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7380" y="14654530"/>
          <a:ext cx="436245" cy="140970"/>
        </a:xfrm>
        <a:prstGeom prst="rect">
          <a:avLst/>
        </a:prstGeom>
      </xdr:spPr>
    </xdr:pic>
    <xdr:clientData/>
  </xdr:twoCellAnchor>
  <xdr:oneCellAnchor>
    <xdr:from>
      <xdr:col>0</xdr:col>
      <xdr:colOff>1894542</xdr:colOff>
      <xdr:row>178</xdr:row>
      <xdr:rowOff>32872</xdr:rowOff>
    </xdr:from>
    <xdr:ext cx="436281" cy="174109"/>
    <xdr:pic>
      <xdr:nvPicPr>
        <xdr:cNvPr id="7" name="Image 6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4205" y="22593935"/>
          <a:ext cx="436245" cy="173990"/>
        </a:xfrm>
        <a:prstGeom prst="rect">
          <a:avLst/>
        </a:prstGeom>
      </xdr:spPr>
    </xdr:pic>
    <xdr:clientData/>
  </xdr:oneCellAnchor>
  <xdr:oneCellAnchor>
    <xdr:from>
      <xdr:col>0</xdr:col>
      <xdr:colOff>1897531</xdr:colOff>
      <xdr:row>179</xdr:row>
      <xdr:rowOff>35860</xdr:rowOff>
    </xdr:from>
    <xdr:ext cx="436281" cy="177097"/>
    <xdr:pic>
      <xdr:nvPicPr>
        <xdr:cNvPr id="8" name="Image 7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7380" y="22593935"/>
          <a:ext cx="436245" cy="176530"/>
        </a:xfrm>
        <a:prstGeom prst="rect">
          <a:avLst/>
        </a:prstGeom>
      </xdr:spPr>
    </xdr:pic>
    <xdr:clientData/>
  </xdr:oneCellAnchor>
  <xdr:oneCellAnchor>
    <xdr:from>
      <xdr:col>0</xdr:col>
      <xdr:colOff>1894542</xdr:colOff>
      <xdr:row>244</xdr:row>
      <xdr:rowOff>32872</xdr:rowOff>
    </xdr:from>
    <xdr:ext cx="436281" cy="174109"/>
    <xdr:pic>
      <xdr:nvPicPr>
        <xdr:cNvPr id="9" name="Image 8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4205" y="26530935"/>
          <a:ext cx="436245" cy="173990"/>
        </a:xfrm>
        <a:prstGeom prst="rect">
          <a:avLst/>
        </a:prstGeom>
      </xdr:spPr>
    </xdr:pic>
    <xdr:clientData/>
  </xdr:oneCellAnchor>
  <xdr:oneCellAnchor>
    <xdr:from>
      <xdr:col>0</xdr:col>
      <xdr:colOff>1897531</xdr:colOff>
      <xdr:row>245</xdr:row>
      <xdr:rowOff>35860</xdr:rowOff>
    </xdr:from>
    <xdr:ext cx="436281" cy="177097"/>
    <xdr:pic>
      <xdr:nvPicPr>
        <xdr:cNvPr id="10" name="Image 9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7380" y="26530935"/>
          <a:ext cx="436245" cy="176530"/>
        </a:xfrm>
        <a:prstGeom prst="rect">
          <a:avLst/>
        </a:prstGeom>
      </xdr:spPr>
    </xdr:pic>
    <xdr:clientData/>
  </xdr:oneCellAnchor>
  <xdr:twoCellAnchor editAs="oneCell">
    <xdr:from>
      <xdr:col>0</xdr:col>
      <xdr:colOff>2057594</xdr:colOff>
      <xdr:row>236</xdr:row>
      <xdr:rowOff>28318</xdr:rowOff>
    </xdr:from>
    <xdr:to>
      <xdr:col>0</xdr:col>
      <xdr:colOff>2196155</xdr:colOff>
      <xdr:row>239</xdr:row>
      <xdr:rowOff>130415</xdr:rowOff>
    </xdr:to>
    <xdr:pic>
      <xdr:nvPicPr>
        <xdr:cNvPr id="12" name="Image 11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965910" flipV="1">
          <a:off x="2057400" y="26200735"/>
          <a:ext cx="138430" cy="130175"/>
        </a:xfrm>
        <a:prstGeom prst="rect">
          <a:avLst/>
        </a:prstGeom>
      </xdr:spPr>
    </xdr:pic>
    <xdr:clientData/>
  </xdr:twoCellAnchor>
  <xdr:twoCellAnchor editAs="oneCell">
    <xdr:from>
      <xdr:col>0</xdr:col>
      <xdr:colOff>756552</xdr:colOff>
      <xdr:row>187</xdr:row>
      <xdr:rowOff>32549</xdr:rowOff>
    </xdr:from>
    <xdr:to>
      <xdr:col>0</xdr:col>
      <xdr:colOff>895113</xdr:colOff>
      <xdr:row>187</xdr:row>
      <xdr:rowOff>162964</xdr:rowOff>
    </xdr:to>
    <xdr:pic>
      <xdr:nvPicPr>
        <xdr:cNvPr id="16" name="Image 15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965910" flipV="1">
          <a:off x="756285" y="23959820"/>
          <a:ext cx="138430" cy="130175"/>
        </a:xfrm>
        <a:prstGeom prst="rect">
          <a:avLst/>
        </a:prstGeom>
      </xdr:spPr>
    </xdr:pic>
    <xdr:clientData/>
  </xdr:twoCellAnchor>
  <xdr:twoCellAnchor editAs="oneCell">
    <xdr:from>
      <xdr:col>0</xdr:col>
      <xdr:colOff>859561</xdr:colOff>
      <xdr:row>190</xdr:row>
      <xdr:rowOff>36783</xdr:rowOff>
    </xdr:from>
    <xdr:to>
      <xdr:col>0</xdr:col>
      <xdr:colOff>998122</xdr:colOff>
      <xdr:row>190</xdr:row>
      <xdr:rowOff>167198</xdr:rowOff>
    </xdr:to>
    <xdr:pic>
      <xdr:nvPicPr>
        <xdr:cNvPr id="17" name="Image 16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965910" flipV="1">
          <a:off x="859155" y="24547830"/>
          <a:ext cx="138430" cy="130810"/>
        </a:xfrm>
        <a:prstGeom prst="rect">
          <a:avLst/>
        </a:prstGeom>
      </xdr:spPr>
    </xdr:pic>
    <xdr:clientData/>
  </xdr:twoCellAnchor>
  <xdr:twoCellAnchor editAs="oneCell">
    <xdr:from>
      <xdr:col>0</xdr:col>
      <xdr:colOff>962572</xdr:colOff>
      <xdr:row>193</xdr:row>
      <xdr:rowOff>33958</xdr:rowOff>
    </xdr:from>
    <xdr:to>
      <xdr:col>0</xdr:col>
      <xdr:colOff>1101133</xdr:colOff>
      <xdr:row>193</xdr:row>
      <xdr:rowOff>164373</xdr:rowOff>
    </xdr:to>
    <xdr:pic>
      <xdr:nvPicPr>
        <xdr:cNvPr id="18" name="Image 17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965910" flipV="1">
          <a:off x="962025" y="25116790"/>
          <a:ext cx="139065" cy="130175"/>
        </a:xfrm>
        <a:prstGeom prst="rect">
          <a:avLst/>
        </a:prstGeom>
      </xdr:spPr>
    </xdr:pic>
    <xdr:clientData/>
  </xdr:twoCellAnchor>
  <xdr:twoCellAnchor editAs="oneCell">
    <xdr:from>
      <xdr:col>0</xdr:col>
      <xdr:colOff>790416</xdr:colOff>
      <xdr:row>194</xdr:row>
      <xdr:rowOff>45249</xdr:rowOff>
    </xdr:from>
    <xdr:to>
      <xdr:col>0</xdr:col>
      <xdr:colOff>928977</xdr:colOff>
      <xdr:row>194</xdr:row>
      <xdr:rowOff>175664</xdr:rowOff>
    </xdr:to>
    <xdr:pic>
      <xdr:nvPicPr>
        <xdr:cNvPr id="19" name="Image 18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965910" flipV="1">
          <a:off x="789940" y="25318720"/>
          <a:ext cx="138430" cy="130175"/>
        </a:xfrm>
        <a:prstGeom prst="rect">
          <a:avLst/>
        </a:prstGeom>
      </xdr:spPr>
    </xdr:pic>
    <xdr:clientData/>
  </xdr:twoCellAnchor>
  <xdr:twoCellAnchor editAs="oneCell">
    <xdr:from>
      <xdr:col>0</xdr:col>
      <xdr:colOff>1470123</xdr:colOff>
      <xdr:row>17</xdr:row>
      <xdr:rowOff>161636</xdr:rowOff>
    </xdr:from>
    <xdr:to>
      <xdr:col>0</xdr:col>
      <xdr:colOff>1731821</xdr:colOff>
      <xdr:row>19</xdr:row>
      <xdr:rowOff>38485</xdr:rowOff>
    </xdr:to>
    <xdr:pic>
      <xdr:nvPicPr>
        <xdr:cNvPr id="5" name="Image 4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0025" y="365379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1299250</xdr:colOff>
      <xdr:row>18</xdr:row>
      <xdr:rowOff>167794</xdr:rowOff>
    </xdr:from>
    <xdr:to>
      <xdr:col>0</xdr:col>
      <xdr:colOff>1560948</xdr:colOff>
      <xdr:row>20</xdr:row>
      <xdr:rowOff>44644</xdr:rowOff>
    </xdr:to>
    <xdr:pic>
      <xdr:nvPicPr>
        <xdr:cNvPr id="14" name="Image 1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210" y="385064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966742</xdr:colOff>
      <xdr:row>29</xdr:row>
      <xdr:rowOff>166255</xdr:rowOff>
    </xdr:from>
    <xdr:to>
      <xdr:col>0</xdr:col>
      <xdr:colOff>1228440</xdr:colOff>
      <xdr:row>31</xdr:row>
      <xdr:rowOff>43104</xdr:rowOff>
    </xdr:to>
    <xdr:pic>
      <xdr:nvPicPr>
        <xdr:cNvPr id="15" name="Image 14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470" y="53727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1488597</xdr:colOff>
      <xdr:row>35</xdr:row>
      <xdr:rowOff>172412</xdr:rowOff>
    </xdr:from>
    <xdr:to>
      <xdr:col>0</xdr:col>
      <xdr:colOff>1750295</xdr:colOff>
      <xdr:row>37</xdr:row>
      <xdr:rowOff>49262</xdr:rowOff>
    </xdr:to>
    <xdr:pic>
      <xdr:nvPicPr>
        <xdr:cNvPr id="20" name="Image 19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440" y="649351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1279238</xdr:colOff>
      <xdr:row>36</xdr:row>
      <xdr:rowOff>170873</xdr:rowOff>
    </xdr:from>
    <xdr:to>
      <xdr:col>0</xdr:col>
      <xdr:colOff>1540936</xdr:colOff>
      <xdr:row>38</xdr:row>
      <xdr:rowOff>47722</xdr:rowOff>
    </xdr:to>
    <xdr:pic>
      <xdr:nvPicPr>
        <xdr:cNvPr id="21" name="Image 20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8890" y="668274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1346971</xdr:colOff>
      <xdr:row>45</xdr:row>
      <xdr:rowOff>169333</xdr:rowOff>
    </xdr:from>
    <xdr:to>
      <xdr:col>0</xdr:col>
      <xdr:colOff>1608669</xdr:colOff>
      <xdr:row>47</xdr:row>
      <xdr:rowOff>46183</xdr:rowOff>
    </xdr:to>
    <xdr:pic>
      <xdr:nvPicPr>
        <xdr:cNvPr id="22" name="Image 21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6835" y="851154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1445493</xdr:colOff>
      <xdr:row>46</xdr:row>
      <xdr:rowOff>160097</xdr:rowOff>
    </xdr:from>
    <xdr:to>
      <xdr:col>0</xdr:col>
      <xdr:colOff>1707191</xdr:colOff>
      <xdr:row>49</xdr:row>
      <xdr:rowOff>36946</xdr:rowOff>
    </xdr:to>
    <xdr:pic>
      <xdr:nvPicPr>
        <xdr:cNvPr id="23" name="Image 22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260" y="869315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1805711</xdr:colOff>
      <xdr:row>47</xdr:row>
      <xdr:rowOff>166255</xdr:rowOff>
    </xdr:from>
    <xdr:to>
      <xdr:col>0</xdr:col>
      <xdr:colOff>2067409</xdr:colOff>
      <xdr:row>50</xdr:row>
      <xdr:rowOff>43104</xdr:rowOff>
    </xdr:to>
    <xdr:pic>
      <xdr:nvPicPr>
        <xdr:cNvPr id="24" name="Image 2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5305" y="888936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1827263</xdr:colOff>
      <xdr:row>49</xdr:row>
      <xdr:rowOff>172412</xdr:rowOff>
    </xdr:from>
    <xdr:to>
      <xdr:col>0</xdr:col>
      <xdr:colOff>2088961</xdr:colOff>
      <xdr:row>51</xdr:row>
      <xdr:rowOff>49262</xdr:rowOff>
    </xdr:to>
    <xdr:pic>
      <xdr:nvPicPr>
        <xdr:cNvPr id="25" name="Image 24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6895" y="908621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1894996</xdr:colOff>
      <xdr:row>50</xdr:row>
      <xdr:rowOff>170873</xdr:rowOff>
    </xdr:from>
    <xdr:to>
      <xdr:col>0</xdr:col>
      <xdr:colOff>2156694</xdr:colOff>
      <xdr:row>52</xdr:row>
      <xdr:rowOff>47722</xdr:rowOff>
    </xdr:to>
    <xdr:pic>
      <xdr:nvPicPr>
        <xdr:cNvPr id="26" name="Image 25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4840" y="927544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2247518</xdr:colOff>
      <xdr:row>51</xdr:row>
      <xdr:rowOff>169334</xdr:rowOff>
    </xdr:from>
    <xdr:to>
      <xdr:col>0</xdr:col>
      <xdr:colOff>2509216</xdr:colOff>
      <xdr:row>54</xdr:row>
      <xdr:rowOff>46183</xdr:rowOff>
    </xdr:to>
    <xdr:pic>
      <xdr:nvPicPr>
        <xdr:cNvPr id="27" name="Image 26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265" y="946404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1884220</xdr:colOff>
      <xdr:row>52</xdr:row>
      <xdr:rowOff>167795</xdr:rowOff>
    </xdr:from>
    <xdr:to>
      <xdr:col>0</xdr:col>
      <xdr:colOff>2145918</xdr:colOff>
      <xdr:row>55</xdr:row>
      <xdr:rowOff>44645</xdr:rowOff>
    </xdr:to>
    <xdr:pic>
      <xdr:nvPicPr>
        <xdr:cNvPr id="28" name="Image 27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4045" y="965327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1705651</xdr:colOff>
      <xdr:row>54</xdr:row>
      <xdr:rowOff>158558</xdr:rowOff>
    </xdr:from>
    <xdr:to>
      <xdr:col>0</xdr:col>
      <xdr:colOff>1967349</xdr:colOff>
      <xdr:row>56</xdr:row>
      <xdr:rowOff>35407</xdr:rowOff>
    </xdr:to>
    <xdr:pic>
      <xdr:nvPicPr>
        <xdr:cNvPr id="29" name="Image 28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5610" y="983424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1534777</xdr:colOff>
      <xdr:row>65</xdr:row>
      <xdr:rowOff>164716</xdr:rowOff>
    </xdr:from>
    <xdr:to>
      <xdr:col>0</xdr:col>
      <xdr:colOff>1796475</xdr:colOff>
      <xdr:row>67</xdr:row>
      <xdr:rowOff>41566</xdr:rowOff>
    </xdr:to>
    <xdr:pic>
      <xdr:nvPicPr>
        <xdr:cNvPr id="30" name="Image 29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4160" y="10996295"/>
          <a:ext cx="262255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1625601</xdr:colOff>
      <xdr:row>66</xdr:row>
      <xdr:rowOff>170873</xdr:rowOff>
    </xdr:from>
    <xdr:to>
      <xdr:col>0</xdr:col>
      <xdr:colOff>1887299</xdr:colOff>
      <xdr:row>68</xdr:row>
      <xdr:rowOff>47723</xdr:rowOff>
    </xdr:to>
    <xdr:pic>
      <xdr:nvPicPr>
        <xdr:cNvPr id="31" name="Image 30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600" y="1119314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1955031</xdr:colOff>
      <xdr:row>68</xdr:row>
      <xdr:rowOff>161637</xdr:rowOff>
    </xdr:from>
    <xdr:to>
      <xdr:col>0</xdr:col>
      <xdr:colOff>2216729</xdr:colOff>
      <xdr:row>70</xdr:row>
      <xdr:rowOff>38486</xdr:rowOff>
    </xdr:to>
    <xdr:pic>
      <xdr:nvPicPr>
        <xdr:cNvPr id="32" name="Image 31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4530" y="1156462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2045855</xdr:colOff>
      <xdr:row>69</xdr:row>
      <xdr:rowOff>167795</xdr:rowOff>
    </xdr:from>
    <xdr:to>
      <xdr:col>0</xdr:col>
      <xdr:colOff>2307553</xdr:colOff>
      <xdr:row>71</xdr:row>
      <xdr:rowOff>44645</xdr:rowOff>
    </xdr:to>
    <xdr:pic>
      <xdr:nvPicPr>
        <xdr:cNvPr id="33" name="Image 32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5335" y="1176147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1423939</xdr:colOff>
      <xdr:row>76</xdr:row>
      <xdr:rowOff>161637</xdr:rowOff>
    </xdr:from>
    <xdr:to>
      <xdr:col>0</xdr:col>
      <xdr:colOff>1685637</xdr:colOff>
      <xdr:row>78</xdr:row>
      <xdr:rowOff>38486</xdr:rowOff>
    </xdr:to>
    <xdr:pic>
      <xdr:nvPicPr>
        <xdr:cNvPr id="34" name="Image 3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670" y="1310132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1899612</xdr:colOff>
      <xdr:row>78</xdr:row>
      <xdr:rowOff>167795</xdr:rowOff>
    </xdr:from>
    <xdr:to>
      <xdr:col>0</xdr:col>
      <xdr:colOff>2161310</xdr:colOff>
      <xdr:row>80</xdr:row>
      <xdr:rowOff>44645</xdr:rowOff>
    </xdr:to>
    <xdr:pic>
      <xdr:nvPicPr>
        <xdr:cNvPr id="35" name="Image 34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9285" y="1348867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2075103</xdr:colOff>
      <xdr:row>79</xdr:row>
      <xdr:rowOff>158559</xdr:rowOff>
    </xdr:from>
    <xdr:to>
      <xdr:col>0</xdr:col>
      <xdr:colOff>2336801</xdr:colOff>
      <xdr:row>81</xdr:row>
      <xdr:rowOff>35408</xdr:rowOff>
    </xdr:to>
    <xdr:pic>
      <xdr:nvPicPr>
        <xdr:cNvPr id="36" name="Image 35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4545" y="13669645"/>
          <a:ext cx="262255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1565563</xdr:colOff>
      <xdr:row>81</xdr:row>
      <xdr:rowOff>164717</xdr:rowOff>
    </xdr:from>
    <xdr:to>
      <xdr:col>0</xdr:col>
      <xdr:colOff>1827261</xdr:colOff>
      <xdr:row>83</xdr:row>
      <xdr:rowOff>41567</xdr:rowOff>
    </xdr:to>
    <xdr:pic>
      <xdr:nvPicPr>
        <xdr:cNvPr id="37" name="Image 36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5275" y="1405699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1171478</xdr:colOff>
      <xdr:row>89</xdr:row>
      <xdr:rowOff>170874</xdr:rowOff>
    </xdr:from>
    <xdr:to>
      <xdr:col>0</xdr:col>
      <xdr:colOff>1433176</xdr:colOff>
      <xdr:row>103</xdr:row>
      <xdr:rowOff>67349</xdr:rowOff>
    </xdr:to>
    <xdr:pic>
      <xdr:nvPicPr>
        <xdr:cNvPr id="38" name="Image 37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940" y="1465453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962121</xdr:colOff>
      <xdr:row>96</xdr:row>
      <xdr:rowOff>169335</xdr:rowOff>
    </xdr:from>
    <xdr:to>
      <xdr:col>0</xdr:col>
      <xdr:colOff>1223819</xdr:colOff>
      <xdr:row>103</xdr:row>
      <xdr:rowOff>67349</xdr:rowOff>
    </xdr:to>
    <xdr:pic>
      <xdr:nvPicPr>
        <xdr:cNvPr id="39" name="Image 38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1465453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1522460</xdr:colOff>
      <xdr:row>112</xdr:row>
      <xdr:rowOff>167797</xdr:rowOff>
    </xdr:from>
    <xdr:to>
      <xdr:col>0</xdr:col>
      <xdr:colOff>1784158</xdr:colOff>
      <xdr:row>118</xdr:row>
      <xdr:rowOff>44647</xdr:rowOff>
    </xdr:to>
    <xdr:pic>
      <xdr:nvPicPr>
        <xdr:cNvPr id="41" name="Image 40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2095" y="1684337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1351587</xdr:colOff>
      <xdr:row>110</xdr:row>
      <xdr:rowOff>173954</xdr:rowOff>
    </xdr:from>
    <xdr:to>
      <xdr:col>0</xdr:col>
      <xdr:colOff>1613285</xdr:colOff>
      <xdr:row>112</xdr:row>
      <xdr:rowOff>50803</xdr:rowOff>
    </xdr:to>
    <xdr:pic>
      <xdr:nvPicPr>
        <xdr:cNvPr id="42" name="Image 41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1280" y="16468090"/>
          <a:ext cx="261620" cy="258445"/>
        </a:xfrm>
        <a:prstGeom prst="rect">
          <a:avLst/>
        </a:prstGeom>
      </xdr:spPr>
    </xdr:pic>
    <xdr:clientData/>
  </xdr:twoCellAnchor>
  <xdr:twoCellAnchor editAs="oneCell">
    <xdr:from>
      <xdr:col>0</xdr:col>
      <xdr:colOff>1582496</xdr:colOff>
      <xdr:row>115</xdr:row>
      <xdr:rowOff>166257</xdr:rowOff>
    </xdr:from>
    <xdr:to>
      <xdr:col>0</xdr:col>
      <xdr:colOff>1844194</xdr:colOff>
      <xdr:row>118</xdr:row>
      <xdr:rowOff>67349</xdr:rowOff>
    </xdr:to>
    <xdr:pic>
      <xdr:nvPicPr>
        <xdr:cNvPr id="43" name="Image 42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2420" y="168662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1473199</xdr:colOff>
      <xdr:row>123</xdr:row>
      <xdr:rowOff>180112</xdr:rowOff>
    </xdr:from>
    <xdr:to>
      <xdr:col>0</xdr:col>
      <xdr:colOff>1734897</xdr:colOff>
      <xdr:row>131</xdr:row>
      <xdr:rowOff>56961</xdr:rowOff>
    </xdr:to>
    <xdr:pic>
      <xdr:nvPicPr>
        <xdr:cNvPr id="44" name="Image 4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565" y="18188940"/>
          <a:ext cx="262255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1525539</xdr:colOff>
      <xdr:row>134</xdr:row>
      <xdr:rowOff>163179</xdr:rowOff>
    </xdr:from>
    <xdr:to>
      <xdr:col>0</xdr:col>
      <xdr:colOff>1787237</xdr:colOff>
      <xdr:row>136</xdr:row>
      <xdr:rowOff>67350</xdr:rowOff>
    </xdr:to>
    <xdr:pic>
      <xdr:nvPicPr>
        <xdr:cNvPr id="45" name="Image 44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5270" y="189744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1685636</xdr:colOff>
      <xdr:row>136</xdr:row>
      <xdr:rowOff>169337</xdr:rowOff>
    </xdr:from>
    <xdr:to>
      <xdr:col>0</xdr:col>
      <xdr:colOff>1947334</xdr:colOff>
      <xdr:row>144</xdr:row>
      <xdr:rowOff>46186</xdr:rowOff>
    </xdr:to>
    <xdr:pic>
      <xdr:nvPicPr>
        <xdr:cNvPr id="46" name="Image 45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290" y="1933384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1753370</xdr:colOff>
      <xdr:row>139</xdr:row>
      <xdr:rowOff>167798</xdr:rowOff>
    </xdr:from>
    <xdr:to>
      <xdr:col>0</xdr:col>
      <xdr:colOff>2015068</xdr:colOff>
      <xdr:row>144</xdr:row>
      <xdr:rowOff>67349</xdr:rowOff>
    </xdr:to>
    <xdr:pic>
      <xdr:nvPicPr>
        <xdr:cNvPr id="47" name="Image 46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3235" y="193554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1674861</xdr:colOff>
      <xdr:row>146</xdr:row>
      <xdr:rowOff>158562</xdr:rowOff>
    </xdr:from>
    <xdr:to>
      <xdr:col>0</xdr:col>
      <xdr:colOff>1936559</xdr:colOff>
      <xdr:row>149</xdr:row>
      <xdr:rowOff>35412</xdr:rowOff>
    </xdr:to>
    <xdr:pic>
      <xdr:nvPicPr>
        <xdr:cNvPr id="48" name="Image 47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4495" y="2008505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1296170</xdr:colOff>
      <xdr:row>150</xdr:row>
      <xdr:rowOff>172416</xdr:rowOff>
    </xdr:from>
    <xdr:to>
      <xdr:col>0</xdr:col>
      <xdr:colOff>1557868</xdr:colOff>
      <xdr:row>155</xdr:row>
      <xdr:rowOff>49266</xdr:rowOff>
    </xdr:to>
    <xdr:pic>
      <xdr:nvPicPr>
        <xdr:cNvPr id="49" name="Image 48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035" y="2067052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1510146</xdr:colOff>
      <xdr:row>151</xdr:row>
      <xdr:rowOff>170877</xdr:rowOff>
    </xdr:from>
    <xdr:to>
      <xdr:col>0</xdr:col>
      <xdr:colOff>1771844</xdr:colOff>
      <xdr:row>156</xdr:row>
      <xdr:rowOff>47727</xdr:rowOff>
    </xdr:to>
    <xdr:pic>
      <xdr:nvPicPr>
        <xdr:cNvPr id="50" name="Image 49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0030" y="20859750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1547091</xdr:colOff>
      <xdr:row>153</xdr:row>
      <xdr:rowOff>169338</xdr:rowOff>
    </xdr:from>
    <xdr:to>
      <xdr:col>0</xdr:col>
      <xdr:colOff>1808789</xdr:colOff>
      <xdr:row>156</xdr:row>
      <xdr:rowOff>67349</xdr:rowOff>
    </xdr:to>
    <xdr:pic>
      <xdr:nvPicPr>
        <xdr:cNvPr id="51" name="Image 50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860" y="208794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1453188</xdr:colOff>
      <xdr:row>158</xdr:row>
      <xdr:rowOff>167798</xdr:rowOff>
    </xdr:from>
    <xdr:to>
      <xdr:col>0</xdr:col>
      <xdr:colOff>1714886</xdr:colOff>
      <xdr:row>161</xdr:row>
      <xdr:rowOff>44648</xdr:rowOff>
    </xdr:to>
    <xdr:pic>
      <xdr:nvPicPr>
        <xdr:cNvPr id="52" name="Image 51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2880" y="2161857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1166861</xdr:colOff>
      <xdr:row>166</xdr:row>
      <xdr:rowOff>166258</xdr:rowOff>
    </xdr:from>
    <xdr:to>
      <xdr:col>0</xdr:col>
      <xdr:colOff>1428559</xdr:colOff>
      <xdr:row>171</xdr:row>
      <xdr:rowOff>67350</xdr:rowOff>
    </xdr:to>
    <xdr:pic>
      <xdr:nvPicPr>
        <xdr:cNvPr id="53" name="Image 52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495" y="222129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426413</xdr:colOff>
      <xdr:row>174</xdr:row>
      <xdr:rowOff>172415</xdr:rowOff>
    </xdr:from>
    <xdr:to>
      <xdr:col>0</xdr:col>
      <xdr:colOff>688111</xdr:colOff>
      <xdr:row>181</xdr:row>
      <xdr:rowOff>67350</xdr:rowOff>
    </xdr:to>
    <xdr:pic>
      <xdr:nvPicPr>
        <xdr:cNvPr id="54" name="Image 5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085" y="225939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2225965</xdr:colOff>
      <xdr:row>197</xdr:row>
      <xdr:rowOff>163178</xdr:rowOff>
    </xdr:from>
    <xdr:to>
      <xdr:col>0</xdr:col>
      <xdr:colOff>2487663</xdr:colOff>
      <xdr:row>220</xdr:row>
      <xdr:rowOff>67349</xdr:rowOff>
    </xdr:to>
    <xdr:pic>
      <xdr:nvPicPr>
        <xdr:cNvPr id="55" name="Image 54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5675" y="256546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1522461</xdr:colOff>
      <xdr:row>199</xdr:row>
      <xdr:rowOff>175494</xdr:rowOff>
    </xdr:from>
    <xdr:to>
      <xdr:col>0</xdr:col>
      <xdr:colOff>1784159</xdr:colOff>
      <xdr:row>220</xdr:row>
      <xdr:rowOff>67350</xdr:rowOff>
    </xdr:to>
    <xdr:pic>
      <xdr:nvPicPr>
        <xdr:cNvPr id="57" name="Image 56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2095" y="256546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2886365</xdr:colOff>
      <xdr:row>210</xdr:row>
      <xdr:rowOff>161639</xdr:rowOff>
    </xdr:from>
    <xdr:to>
      <xdr:col>1</xdr:col>
      <xdr:colOff>13003</xdr:colOff>
      <xdr:row>232</xdr:row>
      <xdr:rowOff>67349</xdr:rowOff>
    </xdr:to>
    <xdr:pic>
      <xdr:nvPicPr>
        <xdr:cNvPr id="59" name="Image 58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25845135"/>
          <a:ext cx="73025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2707795</xdr:colOff>
      <xdr:row>211</xdr:row>
      <xdr:rowOff>167797</xdr:rowOff>
    </xdr:from>
    <xdr:to>
      <xdr:col>0</xdr:col>
      <xdr:colOff>2810743</xdr:colOff>
      <xdr:row>232</xdr:row>
      <xdr:rowOff>68724</xdr:rowOff>
    </xdr:to>
    <xdr:pic>
      <xdr:nvPicPr>
        <xdr:cNvPr id="60" name="Image 59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7640" y="25845135"/>
          <a:ext cx="102870" cy="259080"/>
        </a:xfrm>
        <a:prstGeom prst="rect">
          <a:avLst/>
        </a:prstGeom>
      </xdr:spPr>
    </xdr:pic>
    <xdr:clientData/>
  </xdr:twoCellAnchor>
  <xdr:twoCellAnchor editAs="oneCell">
    <xdr:from>
      <xdr:col>0</xdr:col>
      <xdr:colOff>1742594</xdr:colOff>
      <xdr:row>213</xdr:row>
      <xdr:rowOff>180112</xdr:rowOff>
    </xdr:from>
    <xdr:to>
      <xdr:col>0</xdr:col>
      <xdr:colOff>2004292</xdr:colOff>
      <xdr:row>232</xdr:row>
      <xdr:rowOff>67350</xdr:rowOff>
    </xdr:to>
    <xdr:pic>
      <xdr:nvPicPr>
        <xdr:cNvPr id="62" name="Image 61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2440" y="25845135"/>
          <a:ext cx="261620" cy="257810"/>
        </a:xfrm>
        <a:prstGeom prst="rect">
          <a:avLst/>
        </a:prstGeom>
      </xdr:spPr>
    </xdr:pic>
    <xdr:clientData/>
  </xdr:twoCellAnchor>
  <xdr:twoCellAnchor editAs="oneCell">
    <xdr:from>
      <xdr:col>0</xdr:col>
      <xdr:colOff>1617904</xdr:colOff>
      <xdr:row>222</xdr:row>
      <xdr:rowOff>163179</xdr:rowOff>
    </xdr:from>
    <xdr:to>
      <xdr:col>0</xdr:col>
      <xdr:colOff>1879602</xdr:colOff>
      <xdr:row>239</xdr:row>
      <xdr:rowOff>94564</xdr:rowOff>
    </xdr:to>
    <xdr:pic>
      <xdr:nvPicPr>
        <xdr:cNvPr id="63" name="Image 62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7345" y="26035635"/>
          <a:ext cx="262255" cy="259080"/>
        </a:xfrm>
        <a:prstGeom prst="rect">
          <a:avLst/>
        </a:prstGeom>
      </xdr:spPr>
    </xdr:pic>
    <xdr:clientData/>
  </xdr:twoCellAnchor>
  <xdr:twoCellAnchor editAs="oneCell">
    <xdr:from>
      <xdr:col>0</xdr:col>
      <xdr:colOff>1508607</xdr:colOff>
      <xdr:row>223</xdr:row>
      <xdr:rowOff>169337</xdr:rowOff>
    </xdr:from>
    <xdr:to>
      <xdr:col>0</xdr:col>
      <xdr:colOff>1770305</xdr:colOff>
      <xdr:row>239</xdr:row>
      <xdr:rowOff>95938</xdr:rowOff>
    </xdr:to>
    <xdr:pic>
      <xdr:nvPicPr>
        <xdr:cNvPr id="64" name="Image 63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8125" y="26035635"/>
          <a:ext cx="261620" cy="260985"/>
        </a:xfrm>
        <a:prstGeom prst="rect">
          <a:avLst/>
        </a:prstGeom>
      </xdr:spPr>
    </xdr:pic>
    <xdr:clientData/>
  </xdr:twoCellAnchor>
  <xdr:twoCellAnchor editAs="oneCell">
    <xdr:from>
      <xdr:col>0</xdr:col>
      <xdr:colOff>1168401</xdr:colOff>
      <xdr:row>237</xdr:row>
      <xdr:rowOff>144707</xdr:rowOff>
    </xdr:from>
    <xdr:to>
      <xdr:col>0</xdr:col>
      <xdr:colOff>1430099</xdr:colOff>
      <xdr:row>240</xdr:row>
      <xdr:rowOff>70923</xdr:rowOff>
    </xdr:to>
    <xdr:pic>
      <xdr:nvPicPr>
        <xdr:cNvPr id="65" name="Image 64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400" y="26200735"/>
          <a:ext cx="261620" cy="235585"/>
        </a:xfrm>
        <a:prstGeom prst="rect">
          <a:avLst/>
        </a:prstGeom>
      </xdr:spPr>
    </xdr:pic>
    <xdr:clientData/>
  </xdr:twoCellAnchor>
  <xdr:twoCellAnchor editAs="oneCell">
    <xdr:from>
      <xdr:col>0</xdr:col>
      <xdr:colOff>381771</xdr:colOff>
      <xdr:row>240</xdr:row>
      <xdr:rowOff>143168</xdr:rowOff>
    </xdr:from>
    <xdr:to>
      <xdr:col>0</xdr:col>
      <xdr:colOff>643469</xdr:colOff>
      <xdr:row>247</xdr:row>
      <xdr:rowOff>50806</xdr:rowOff>
    </xdr:to>
    <xdr:pic>
      <xdr:nvPicPr>
        <xdr:cNvPr id="66" name="Image 65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635" y="26508710"/>
          <a:ext cx="261620" cy="238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2425701</xdr:colOff>
      <xdr:row>7</xdr:row>
      <xdr:rowOff>76200</xdr:rowOff>
    </xdr:from>
    <xdr:to>
      <xdr:col>0</xdr:col>
      <xdr:colOff>3484920</xdr:colOff>
      <xdr:row>7</xdr:row>
      <xdr:rowOff>419100</xdr:rowOff>
    </xdr:to>
    <xdr:pic>
      <xdr:nvPicPr>
        <xdr:cNvPr id="2" name="Image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5700" y="3632200"/>
          <a:ext cx="1059180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2401366</xdr:colOff>
      <xdr:row>8</xdr:row>
      <xdr:rowOff>58058</xdr:rowOff>
    </xdr:from>
    <xdr:to>
      <xdr:col>0</xdr:col>
      <xdr:colOff>2798453</xdr:colOff>
      <xdr:row>8</xdr:row>
      <xdr:rowOff>431800</xdr:rowOff>
    </xdr:to>
    <xdr:pic>
      <xdr:nvPicPr>
        <xdr:cNvPr id="5" name="Image 4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2400935" y="4121785"/>
          <a:ext cx="397510" cy="374015"/>
        </a:xfrm>
        <a:prstGeom prst="rect">
          <a:avLst/>
        </a:prstGeom>
      </xdr:spPr>
    </xdr:pic>
    <xdr:clientData/>
  </xdr:twoCellAnchor>
  <xdr:twoCellAnchor editAs="oneCell">
    <xdr:from>
      <xdr:col>0</xdr:col>
      <xdr:colOff>2235200</xdr:colOff>
      <xdr:row>8</xdr:row>
      <xdr:rowOff>482600</xdr:rowOff>
    </xdr:from>
    <xdr:to>
      <xdr:col>0</xdr:col>
      <xdr:colOff>2895600</xdr:colOff>
      <xdr:row>10</xdr:row>
      <xdr:rowOff>127000</xdr:rowOff>
    </xdr:to>
    <xdr:pic>
      <xdr:nvPicPr>
        <xdr:cNvPr id="3" name="Image 2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5200" y="4546600"/>
          <a:ext cx="660400" cy="66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O376"/>
  <sheetViews>
    <sheetView showGridLines="0" tabSelected="1" zoomScale="70" zoomScaleNormal="70" workbookViewId="0">
      <pane ySplit="11" topLeftCell="A192" activePane="bottomLeft" state="frozen"/>
      <selection/>
      <selection pane="bottomLeft" activeCell="F189" sqref="F189"/>
    </sheetView>
  </sheetViews>
  <sheetFormatPr defaultColWidth="11.4545454545455" defaultRowHeight="13"/>
  <cols>
    <col min="1" max="1" width="42.1818181818182" style="22" customWidth="1"/>
    <col min="2" max="2" width="11.4545454545455" style="23" customWidth="1"/>
    <col min="3" max="4" width="8.18181818181818" style="24" customWidth="1"/>
    <col min="5" max="6" width="8.54545454545454" style="24" customWidth="1"/>
    <col min="7" max="9" width="7.54545454545455" style="24" customWidth="1"/>
    <col min="10" max="10" width="0.818181818181818" style="18" customWidth="1"/>
    <col min="11" max="11" width="10.5454545454545" style="25" customWidth="1"/>
    <col min="12" max="12" width="10.4545454545455" style="25" hidden="1" customWidth="1"/>
    <col min="13" max="13" width="14.1818181818182" style="25" customWidth="1"/>
    <col min="14" max="14" width="12" style="25" customWidth="1"/>
    <col min="15" max="15" width="18.4545454545455" style="26" hidden="1" customWidth="1"/>
    <col min="16" max="16" width="0.454545454545455" style="25" hidden="1" customWidth="1"/>
    <col min="17" max="18" width="0.181818181818182" style="25" hidden="1" customWidth="1"/>
    <col min="19" max="19" width="25.4545454545455" style="25" hidden="1" customWidth="1"/>
    <col min="20" max="20" width="7.45454545454545" style="25" hidden="1" customWidth="1"/>
    <col min="21" max="21" width="32.1818181818182" style="25" hidden="1" customWidth="1"/>
    <col min="22" max="22" width="0.181818181818182" style="25" hidden="1" customWidth="1"/>
    <col min="23" max="23" width="11.4545454545455" style="25" hidden="1" customWidth="1"/>
    <col min="24" max="24" width="0.181818181818182" style="25" hidden="1" customWidth="1"/>
    <col min="25" max="25" width="15.4545454545455" style="25" customWidth="1"/>
    <col min="26" max="16384" width="11.4545454545455" style="25"/>
  </cols>
  <sheetData>
    <row r="1" ht="16" customHeight="1" spans="1:19">
      <c r="A1" s="27"/>
      <c r="B1" s="28"/>
      <c r="C1" s="18"/>
      <c r="D1" s="25"/>
      <c r="E1" s="18"/>
      <c r="F1" s="25"/>
      <c r="G1" s="25"/>
      <c r="H1" s="25"/>
      <c r="I1" s="50"/>
      <c r="J1" s="109"/>
      <c r="K1" s="110" t="s">
        <v>0</v>
      </c>
      <c r="L1" s="110"/>
      <c r="M1" s="110"/>
      <c r="N1" s="111"/>
      <c r="Q1" s="19" t="s">
        <v>1</v>
      </c>
      <c r="R1" s="19" t="s">
        <v>2</v>
      </c>
      <c r="S1" s="19" t="s">
        <v>3</v>
      </c>
    </row>
    <row r="2" ht="16" customHeight="1" spans="1:19">
      <c r="A2" s="27"/>
      <c r="B2" s="28"/>
      <c r="C2" s="18"/>
      <c r="D2" s="25"/>
      <c r="E2" s="18"/>
      <c r="F2" s="25"/>
      <c r="G2" s="25"/>
      <c r="H2" s="25"/>
      <c r="I2" s="25"/>
      <c r="J2" s="50"/>
      <c r="L2" s="112" t="s">
        <v>4</v>
      </c>
      <c r="M2" s="112" t="s">
        <v>5</v>
      </c>
      <c r="N2" s="112" t="s">
        <v>6</v>
      </c>
      <c r="O2" s="113" t="s">
        <v>7</v>
      </c>
      <c r="Q2" s="198">
        <v>499</v>
      </c>
      <c r="R2" s="199">
        <v>0.05</v>
      </c>
      <c r="S2" s="199">
        <v>0.05</v>
      </c>
    </row>
    <row r="3" ht="16" customHeight="1" spans="1:19">
      <c r="A3" s="27"/>
      <c r="B3" s="28"/>
      <c r="C3" s="18"/>
      <c r="D3" s="25"/>
      <c r="E3" s="18"/>
      <c r="F3" s="29" t="s">
        <v>8</v>
      </c>
      <c r="G3" s="30" t="s">
        <v>9</v>
      </c>
      <c r="H3" s="31"/>
      <c r="I3" s="25"/>
      <c r="J3" s="50"/>
      <c r="K3" s="112" t="s">
        <v>10</v>
      </c>
      <c r="L3" s="114">
        <f>L41</f>
        <v>0</v>
      </c>
      <c r="M3" s="114">
        <f>N41</f>
        <v>0</v>
      </c>
      <c r="N3" s="115"/>
      <c r="O3" s="116">
        <f>$M$3-N41</f>
        <v>0</v>
      </c>
      <c r="Q3" s="198">
        <v>1499</v>
      </c>
      <c r="R3" s="199">
        <v>0.1</v>
      </c>
      <c r="S3" s="199">
        <v>0.1</v>
      </c>
    </row>
    <row r="4" ht="16" customHeight="1" spans="1:19">
      <c r="A4" s="27"/>
      <c r="B4" s="28"/>
      <c r="C4" s="18"/>
      <c r="D4" s="25"/>
      <c r="E4" s="18"/>
      <c r="F4" s="32" t="s">
        <v>11</v>
      </c>
      <c r="G4" s="33" t="s">
        <v>12</v>
      </c>
      <c r="H4" s="34"/>
      <c r="I4" s="25"/>
      <c r="J4" s="50"/>
      <c r="K4" s="112" t="s">
        <v>13</v>
      </c>
      <c r="L4" s="114">
        <f>L105</f>
        <v>0</v>
      </c>
      <c r="M4" s="114">
        <f>N105</f>
        <v>0</v>
      </c>
      <c r="N4" s="115"/>
      <c r="O4" s="116">
        <f>M4-N105</f>
        <v>0</v>
      </c>
      <c r="Q4" s="198">
        <v>4999</v>
      </c>
      <c r="R4" s="199">
        <v>0.15</v>
      </c>
      <c r="S4" s="199">
        <v>0.15</v>
      </c>
    </row>
    <row r="5" ht="16" customHeight="1" spans="1:19">
      <c r="A5" s="27"/>
      <c r="B5" s="28"/>
      <c r="C5" s="18"/>
      <c r="D5" s="25"/>
      <c r="E5" s="18"/>
      <c r="F5" s="25"/>
      <c r="G5" s="25"/>
      <c r="H5" s="25"/>
      <c r="I5" s="25"/>
      <c r="J5" s="50"/>
      <c r="K5" s="112" t="s">
        <v>14</v>
      </c>
      <c r="L5" s="114">
        <f>L183</f>
        <v>0</v>
      </c>
      <c r="M5" s="114">
        <f>N183</f>
        <v>0</v>
      </c>
      <c r="N5" s="115"/>
      <c r="O5" s="116">
        <f>M5-N183</f>
        <v>0</v>
      </c>
      <c r="Q5" s="198">
        <v>8499</v>
      </c>
      <c r="R5" s="199">
        <v>0.2</v>
      </c>
      <c r="S5" s="199">
        <v>0.15</v>
      </c>
    </row>
    <row r="6" ht="16" customHeight="1" spans="3:19">
      <c r="C6" s="25"/>
      <c r="D6" s="25"/>
      <c r="E6" s="25"/>
      <c r="F6" s="35"/>
      <c r="G6" s="36" t="s">
        <v>15</v>
      </c>
      <c r="H6" s="37"/>
      <c r="I6" s="25"/>
      <c r="J6" s="50"/>
      <c r="K6" s="112" t="s">
        <v>16</v>
      </c>
      <c r="L6" s="114">
        <f>L250</f>
        <v>0</v>
      </c>
      <c r="M6" s="114">
        <f>N250</f>
        <v>0</v>
      </c>
      <c r="N6" s="115"/>
      <c r="O6" s="116">
        <f>M6-N250</f>
        <v>0</v>
      </c>
      <c r="Q6" s="198">
        <v>11999</v>
      </c>
      <c r="R6" s="199">
        <v>0.25</v>
      </c>
      <c r="S6" s="199">
        <v>0.15</v>
      </c>
    </row>
    <row r="7" ht="16" customHeight="1" spans="3:15">
      <c r="C7" s="25"/>
      <c r="D7" s="25"/>
      <c r="E7" s="25"/>
      <c r="F7" s="38"/>
      <c r="G7" s="39" t="s">
        <v>17</v>
      </c>
      <c r="H7" s="40"/>
      <c r="I7" s="25"/>
      <c r="J7" s="50"/>
      <c r="K7" s="117" t="s">
        <v>18</v>
      </c>
      <c r="L7" s="118">
        <f>SUM(L254)</f>
        <v>0</v>
      </c>
      <c r="M7" s="118">
        <f>N254</f>
        <v>0</v>
      </c>
      <c r="N7" s="119"/>
      <c r="O7" s="116"/>
    </row>
    <row r="8" ht="16" customHeight="1" spans="3:15">
      <c r="C8" s="25"/>
      <c r="D8" s="25"/>
      <c r="E8" s="25"/>
      <c r="F8" s="41"/>
      <c r="G8" s="42" t="s">
        <v>19</v>
      </c>
      <c r="H8" s="40"/>
      <c r="I8" s="25"/>
      <c r="J8" s="50"/>
      <c r="K8" s="120" t="s">
        <v>20</v>
      </c>
      <c r="L8" s="121">
        <f>SUM(L3:L7)</f>
        <v>0</v>
      </c>
      <c r="M8" s="121">
        <f>SUM(M3:M7)</f>
        <v>0</v>
      </c>
      <c r="N8" s="122"/>
      <c r="O8" s="116"/>
    </row>
    <row r="9" ht="16" customHeight="1" spans="3:15">
      <c r="C9" s="25"/>
      <c r="D9" s="25"/>
      <c r="E9" s="25"/>
      <c r="F9" s="43"/>
      <c r="G9" s="44" t="s">
        <v>21</v>
      </c>
      <c r="H9" s="45"/>
      <c r="I9" s="25"/>
      <c r="J9" s="50"/>
      <c r="K9" s="123" t="s">
        <v>22</v>
      </c>
      <c r="L9" s="114">
        <f>L255</f>
        <v>0</v>
      </c>
      <c r="M9" s="114">
        <f>SUM(N239:N246,N167:N180,N90:N102)</f>
        <v>0</v>
      </c>
      <c r="N9" s="124"/>
      <c r="O9" s="116">
        <f>M9-N258</f>
        <v>0</v>
      </c>
    </row>
    <row r="10" s="16" customFormat="1" ht="16" customHeight="1" spans="1:15">
      <c r="A10" s="46"/>
      <c r="B10" s="47"/>
      <c r="F10" s="48"/>
      <c r="G10" s="48"/>
      <c r="H10" s="48"/>
      <c r="J10" s="125"/>
      <c r="K10" s="126" t="s">
        <v>23</v>
      </c>
      <c r="L10" s="127">
        <f>SUM(L8:L9)</f>
        <v>0</v>
      </c>
      <c r="M10" s="127">
        <f>SUM(M8:M9)</f>
        <v>0</v>
      </c>
      <c r="N10" s="128"/>
      <c r="O10" s="129"/>
    </row>
    <row r="11" ht="16" customHeight="1" spans="3:14">
      <c r="C11" s="25"/>
      <c r="D11" s="25"/>
      <c r="E11" s="25"/>
      <c r="F11" s="25"/>
      <c r="H11" s="49"/>
      <c r="I11" s="25"/>
      <c r="J11" s="50"/>
      <c r="L11" s="130"/>
      <c r="M11" s="130"/>
      <c r="N11" s="131" t="s">
        <v>24</v>
      </c>
    </row>
    <row r="12" ht="17.5" customHeight="1" spans="3:10">
      <c r="C12" s="25"/>
      <c r="D12" s="25"/>
      <c r="E12" s="25"/>
      <c r="F12" s="18"/>
      <c r="G12" s="18"/>
      <c r="H12" s="50"/>
      <c r="I12" s="50"/>
      <c r="J12" s="50"/>
    </row>
    <row r="13" s="17" customFormat="1" ht="21.75" spans="1:17">
      <c r="A13" s="51" t="s">
        <v>25</v>
      </c>
      <c r="B13" s="52"/>
      <c r="C13" s="52"/>
      <c r="D13" s="52"/>
      <c r="E13" s="52"/>
      <c r="F13" s="52"/>
      <c r="G13" s="52"/>
      <c r="H13" s="52"/>
      <c r="I13" s="52"/>
      <c r="J13" s="132"/>
      <c r="K13" s="52" t="s">
        <v>26</v>
      </c>
      <c r="L13" s="52"/>
      <c r="M13" s="52"/>
      <c r="N13" s="133"/>
      <c r="O13" s="134"/>
      <c r="Q13" s="25"/>
    </row>
    <row r="14" s="18" customFormat="1" ht="13.75" spans="1:15">
      <c r="A14" s="53"/>
      <c r="B14" s="28"/>
      <c r="C14" s="54"/>
      <c r="D14" s="54"/>
      <c r="E14" s="54"/>
      <c r="F14" s="54"/>
      <c r="G14" s="54"/>
      <c r="H14" s="54"/>
      <c r="I14" s="135"/>
      <c r="J14" s="136"/>
      <c r="K14" s="137"/>
      <c r="L14" s="138"/>
      <c r="M14" s="138"/>
      <c r="N14" s="138"/>
      <c r="O14" s="139"/>
    </row>
    <row r="15" ht="16" customHeight="1" outlineLevel="1" spans="1:14">
      <c r="A15" s="55" t="s">
        <v>27</v>
      </c>
      <c r="B15" s="56" t="s">
        <v>28</v>
      </c>
      <c r="C15" s="57" t="s">
        <v>29</v>
      </c>
      <c r="D15" s="57" t="s">
        <v>30</v>
      </c>
      <c r="E15" s="57" t="s">
        <v>31</v>
      </c>
      <c r="F15" s="57" t="s">
        <v>32</v>
      </c>
      <c r="G15" s="57" t="s">
        <v>33</v>
      </c>
      <c r="H15" s="57" t="s">
        <v>34</v>
      </c>
      <c r="I15" s="140" t="s">
        <v>35</v>
      </c>
      <c r="J15" s="141"/>
      <c r="K15" s="142" t="s">
        <v>36</v>
      </c>
      <c r="L15" s="143" t="s">
        <v>37</v>
      </c>
      <c r="M15" s="143" t="s">
        <v>38</v>
      </c>
      <c r="N15" s="144" t="s">
        <v>5</v>
      </c>
    </row>
    <row r="16" ht="15" customHeight="1" outlineLevel="1" spans="1:14">
      <c r="A16" s="58" t="s">
        <v>39</v>
      </c>
      <c r="B16" s="59"/>
      <c r="C16" s="60"/>
      <c r="D16" s="60"/>
      <c r="E16" s="60"/>
      <c r="F16" s="60"/>
      <c r="G16" s="60"/>
      <c r="H16" s="60"/>
      <c r="I16" s="74"/>
      <c r="J16" s="145"/>
      <c r="K16" s="74"/>
      <c r="L16" s="60"/>
      <c r="M16" s="60"/>
      <c r="N16" s="146"/>
    </row>
    <row r="17" ht="15" customHeight="1" outlineLevel="1" spans="1:14">
      <c r="A17" s="61" t="s">
        <v>40</v>
      </c>
      <c r="B17" s="62" t="s">
        <v>41</v>
      </c>
      <c r="C17" s="63"/>
      <c r="D17" s="64"/>
      <c r="E17" s="64"/>
      <c r="F17" s="64"/>
      <c r="G17" s="64"/>
      <c r="H17" s="65"/>
      <c r="I17" s="147"/>
      <c r="J17" s="148"/>
      <c r="K17" s="149">
        <f>SUM(C17:I17)</f>
        <v>0</v>
      </c>
      <c r="L17" s="150">
        <v>159</v>
      </c>
      <c r="M17" s="150">
        <v>130</v>
      </c>
      <c r="N17" s="151">
        <f t="shared" ref="N17:N25" si="0">M17*K17</f>
        <v>0</v>
      </c>
    </row>
    <row r="18" ht="15" customHeight="1" outlineLevel="1" spans="1:14">
      <c r="A18" s="61" t="s">
        <v>42</v>
      </c>
      <c r="B18" s="62" t="s">
        <v>43</v>
      </c>
      <c r="C18" s="63"/>
      <c r="D18" s="66"/>
      <c r="E18" s="67"/>
      <c r="F18" s="68"/>
      <c r="G18" s="63"/>
      <c r="H18" s="63"/>
      <c r="I18" s="147"/>
      <c r="J18" s="148"/>
      <c r="K18" s="149">
        <f t="shared" ref="K18:K20" si="1">SUM(C18:I18)</f>
        <v>0</v>
      </c>
      <c r="L18" s="150">
        <v>169</v>
      </c>
      <c r="M18" s="150">
        <v>140</v>
      </c>
      <c r="N18" s="151">
        <f t="shared" si="0"/>
        <v>0</v>
      </c>
    </row>
    <row r="19" ht="15" customHeight="1" outlineLevel="1" spans="1:14">
      <c r="A19" s="61" t="s">
        <v>44</v>
      </c>
      <c r="B19" s="62" t="s">
        <v>45</v>
      </c>
      <c r="C19" s="63"/>
      <c r="D19" s="69"/>
      <c r="E19" s="63"/>
      <c r="F19" s="63"/>
      <c r="G19" s="63"/>
      <c r="H19" s="63"/>
      <c r="I19" s="147"/>
      <c r="J19" s="148"/>
      <c r="K19" s="149">
        <f t="shared" si="1"/>
        <v>0</v>
      </c>
      <c r="L19" s="150">
        <v>109</v>
      </c>
      <c r="M19" s="150">
        <v>90</v>
      </c>
      <c r="N19" s="151">
        <f t="shared" si="0"/>
        <v>0</v>
      </c>
    </row>
    <row r="20" ht="15" customHeight="1" outlineLevel="1" spans="1:14">
      <c r="A20" s="70" t="s">
        <v>46</v>
      </c>
      <c r="B20" s="62" t="s">
        <v>47</v>
      </c>
      <c r="C20" s="63"/>
      <c r="D20" s="71"/>
      <c r="E20" s="72"/>
      <c r="F20" s="72"/>
      <c r="G20" s="72"/>
      <c r="H20" s="72"/>
      <c r="I20" s="147"/>
      <c r="J20" s="148"/>
      <c r="K20" s="149">
        <f t="shared" si="1"/>
        <v>0</v>
      </c>
      <c r="L20" s="152">
        <v>109</v>
      </c>
      <c r="M20" s="150">
        <v>90</v>
      </c>
      <c r="N20" s="151">
        <f t="shared" si="0"/>
        <v>0</v>
      </c>
    </row>
    <row r="21" ht="15" customHeight="1" outlineLevel="1" spans="1:14">
      <c r="A21" s="73" t="s">
        <v>48</v>
      </c>
      <c r="B21" s="74"/>
      <c r="C21" s="74"/>
      <c r="D21" s="74"/>
      <c r="E21" s="74"/>
      <c r="F21" s="74"/>
      <c r="G21" s="74"/>
      <c r="H21" s="74"/>
      <c r="I21" s="74"/>
      <c r="J21" s="145"/>
      <c r="K21" s="153"/>
      <c r="L21" s="153"/>
      <c r="M21" s="153"/>
      <c r="N21" s="146"/>
    </row>
    <row r="22" ht="15" customHeight="1" outlineLevel="1" spans="1:14">
      <c r="A22" s="61" t="s">
        <v>49</v>
      </c>
      <c r="B22" s="62" t="s">
        <v>50</v>
      </c>
      <c r="C22" s="63"/>
      <c r="D22" s="69"/>
      <c r="E22" s="63"/>
      <c r="F22" s="63"/>
      <c r="G22" s="63"/>
      <c r="H22" s="63"/>
      <c r="I22" s="147"/>
      <c r="J22" s="148"/>
      <c r="K22" s="149">
        <f>SUM(C22:I22)</f>
        <v>0</v>
      </c>
      <c r="L22" s="150">
        <v>189</v>
      </c>
      <c r="M22" s="150">
        <v>155</v>
      </c>
      <c r="N22" s="151">
        <f t="shared" si="0"/>
        <v>0</v>
      </c>
    </row>
    <row r="23" ht="15" hidden="1" customHeight="1" outlineLevel="1" spans="1:14">
      <c r="A23" s="58" t="s">
        <v>51</v>
      </c>
      <c r="B23" s="60"/>
      <c r="C23" s="60"/>
      <c r="D23" s="60"/>
      <c r="E23" s="60"/>
      <c r="F23" s="60"/>
      <c r="G23" s="60"/>
      <c r="H23" s="60"/>
      <c r="I23" s="74"/>
      <c r="J23" s="145"/>
      <c r="K23" s="153"/>
      <c r="L23" s="154"/>
      <c r="M23" s="154"/>
      <c r="N23" s="146"/>
    </row>
    <row r="24" ht="15" hidden="1" customHeight="1" outlineLevel="1" spans="1:14">
      <c r="A24" s="61" t="s">
        <v>52</v>
      </c>
      <c r="B24" s="62" t="s">
        <v>53</v>
      </c>
      <c r="C24" s="63"/>
      <c r="D24" s="63"/>
      <c r="E24" s="63"/>
      <c r="G24" s="63"/>
      <c r="H24" s="75"/>
      <c r="I24" s="147"/>
      <c r="J24" s="148"/>
      <c r="K24" s="149">
        <f>SUM(C24:I24)</f>
        <v>0</v>
      </c>
      <c r="L24" s="150">
        <v>79</v>
      </c>
      <c r="M24" s="150">
        <f>L24*(1-$N$3)</f>
        <v>79</v>
      </c>
      <c r="N24" s="151">
        <f t="shared" si="0"/>
        <v>0</v>
      </c>
    </row>
    <row r="25" ht="15" hidden="1" customHeight="1" outlineLevel="1" spans="1:14">
      <c r="A25" s="61" t="s">
        <v>54</v>
      </c>
      <c r="B25" s="62" t="s">
        <v>55</v>
      </c>
      <c r="C25" s="63"/>
      <c r="D25" s="69"/>
      <c r="E25" s="69"/>
      <c r="F25" s="63"/>
      <c r="G25" s="63"/>
      <c r="H25" s="75"/>
      <c r="I25" s="147"/>
      <c r="J25" s="148"/>
      <c r="K25" s="149">
        <f>SUM(C25:I25)</f>
        <v>0</v>
      </c>
      <c r="L25" s="150">
        <v>89</v>
      </c>
      <c r="M25" s="150">
        <f>L25*(1-$N$3)</f>
        <v>89</v>
      </c>
      <c r="N25" s="151">
        <f t="shared" si="0"/>
        <v>0</v>
      </c>
    </row>
    <row r="26" s="18" customFormat="1" ht="15" customHeight="1" outlineLevel="1" spans="1:20">
      <c r="A26" s="53"/>
      <c r="B26" s="28"/>
      <c r="C26" s="54"/>
      <c r="D26" s="54"/>
      <c r="E26" s="54"/>
      <c r="F26" s="54"/>
      <c r="G26" s="54"/>
      <c r="H26" s="54"/>
      <c r="I26" s="155"/>
      <c r="J26" s="136"/>
      <c r="K26" s="156"/>
      <c r="L26" s="138"/>
      <c r="M26" s="138"/>
      <c r="N26" s="138"/>
      <c r="O26" s="26"/>
      <c r="P26" s="25"/>
      <c r="Q26" s="25"/>
      <c r="R26" s="25"/>
      <c r="S26" s="25"/>
      <c r="T26" s="25"/>
    </row>
    <row r="27" ht="15" customHeight="1" outlineLevel="1" spans="1:14">
      <c r="A27" s="76" t="s">
        <v>56</v>
      </c>
      <c r="B27" s="77" t="s">
        <v>28</v>
      </c>
      <c r="C27" s="78" t="s">
        <v>29</v>
      </c>
      <c r="D27" s="78" t="s">
        <v>30</v>
      </c>
      <c r="E27" s="78" t="s">
        <v>31</v>
      </c>
      <c r="F27" s="78" t="s">
        <v>32</v>
      </c>
      <c r="G27" s="78" t="s">
        <v>33</v>
      </c>
      <c r="H27" s="78" t="s">
        <v>34</v>
      </c>
      <c r="I27" s="157" t="s">
        <v>35</v>
      </c>
      <c r="J27" s="141"/>
      <c r="K27" s="158" t="s">
        <v>36</v>
      </c>
      <c r="L27" s="159" t="s">
        <v>37</v>
      </c>
      <c r="M27" s="159" t="s">
        <v>38</v>
      </c>
      <c r="N27" s="160" t="s">
        <v>5</v>
      </c>
    </row>
    <row r="28" s="19" customFormat="1" ht="15" customHeight="1" outlineLevel="1" spans="1:15">
      <c r="A28" s="79" t="s">
        <v>39</v>
      </c>
      <c r="B28" s="80"/>
      <c r="C28" s="80"/>
      <c r="D28" s="80"/>
      <c r="E28" s="80"/>
      <c r="F28" s="80"/>
      <c r="G28" s="80"/>
      <c r="H28" s="80"/>
      <c r="I28" s="85"/>
      <c r="J28" s="161"/>
      <c r="K28" s="85"/>
      <c r="L28" s="80"/>
      <c r="M28" s="80"/>
      <c r="N28" s="162"/>
      <c r="O28" s="163"/>
    </row>
    <row r="29" ht="15" customHeight="1" outlineLevel="1" spans="1:14">
      <c r="A29" s="61" t="s">
        <v>57</v>
      </c>
      <c r="B29" s="62" t="s">
        <v>58</v>
      </c>
      <c r="C29" s="63"/>
      <c r="D29" s="65"/>
      <c r="E29" s="81"/>
      <c r="F29" s="81"/>
      <c r="G29" s="81"/>
      <c r="H29" s="82"/>
      <c r="I29" s="164"/>
      <c r="J29" s="165"/>
      <c r="K29" s="149">
        <f>SUM(C29:I29)</f>
        <v>0</v>
      </c>
      <c r="L29" s="166">
        <v>159</v>
      </c>
      <c r="M29" s="150">
        <v>130</v>
      </c>
      <c r="N29" s="167">
        <f>M29*K29</f>
        <v>0</v>
      </c>
    </row>
    <row r="30" ht="15" customHeight="1" outlineLevel="1" spans="1:14">
      <c r="A30" s="61" t="s">
        <v>59</v>
      </c>
      <c r="B30" s="62" t="s">
        <v>60</v>
      </c>
      <c r="C30" s="63"/>
      <c r="D30" s="63"/>
      <c r="E30" s="83"/>
      <c r="F30" s="83"/>
      <c r="G30" s="83"/>
      <c r="H30" s="82"/>
      <c r="I30" s="164"/>
      <c r="J30" s="165"/>
      <c r="K30" s="149">
        <f>SUM(C30:I30)</f>
        <v>0</v>
      </c>
      <c r="L30" s="166">
        <v>169</v>
      </c>
      <c r="M30" s="150">
        <v>140</v>
      </c>
      <c r="N30" s="167">
        <f>M30*K30</f>
        <v>0</v>
      </c>
    </row>
    <row r="31" ht="15" customHeight="1" outlineLevel="1" spans="1:14">
      <c r="A31" s="61" t="s">
        <v>61</v>
      </c>
      <c r="B31" s="62" t="s">
        <v>62</v>
      </c>
      <c r="C31" s="63"/>
      <c r="D31" s="72"/>
      <c r="E31" s="72"/>
      <c r="F31" s="72"/>
      <c r="G31" s="72"/>
      <c r="H31" s="82"/>
      <c r="I31" s="164"/>
      <c r="J31" s="165"/>
      <c r="K31" s="149">
        <f>SUM(C31:I31)</f>
        <v>0</v>
      </c>
      <c r="L31" s="166">
        <v>109</v>
      </c>
      <c r="M31" s="150">
        <v>90</v>
      </c>
      <c r="N31" s="167">
        <f>M31*K31</f>
        <v>0</v>
      </c>
    </row>
    <row r="32" s="19" customFormat="1" ht="15" customHeight="1" outlineLevel="1" spans="1:15">
      <c r="A32" s="84" t="s">
        <v>48</v>
      </c>
      <c r="B32" s="85"/>
      <c r="C32" s="85"/>
      <c r="D32" s="85"/>
      <c r="E32" s="85"/>
      <c r="F32" s="85"/>
      <c r="G32" s="85"/>
      <c r="H32" s="85"/>
      <c r="I32" s="85"/>
      <c r="J32" s="161"/>
      <c r="K32" s="85"/>
      <c r="L32" s="85"/>
      <c r="M32" s="85"/>
      <c r="N32" s="168"/>
      <c r="O32" s="163"/>
    </row>
    <row r="33" ht="15" customHeight="1" outlineLevel="1" spans="1:14">
      <c r="A33" s="61" t="s">
        <v>63</v>
      </c>
      <c r="B33" s="62" t="s">
        <v>64</v>
      </c>
      <c r="C33" s="63"/>
      <c r="D33" s="63"/>
      <c r="E33" s="63"/>
      <c r="F33" s="63"/>
      <c r="G33" s="63"/>
      <c r="H33" s="82"/>
      <c r="I33" s="169"/>
      <c r="J33" s="165"/>
      <c r="K33" s="149">
        <f>SUM(C33:I33)</f>
        <v>0</v>
      </c>
      <c r="L33" s="166">
        <v>189</v>
      </c>
      <c r="M33" s="150">
        <v>155</v>
      </c>
      <c r="N33" s="167">
        <f>M33*K33</f>
        <v>0</v>
      </c>
    </row>
    <row r="34" s="18" customFormat="1" ht="15" customHeight="1" outlineLevel="1" spans="1:15">
      <c r="A34" s="53"/>
      <c r="B34" s="28"/>
      <c r="C34" s="54"/>
      <c r="D34" s="54"/>
      <c r="E34" s="54"/>
      <c r="F34" s="54"/>
      <c r="G34" s="54"/>
      <c r="H34" s="54"/>
      <c r="I34" s="155"/>
      <c r="J34" s="136"/>
      <c r="K34" s="156"/>
      <c r="L34" s="138"/>
      <c r="M34" s="138"/>
      <c r="N34" s="138"/>
      <c r="O34" s="139"/>
    </row>
    <row r="35" ht="12.75" customHeight="1" outlineLevel="1" spans="1:14">
      <c r="A35" s="86" t="s">
        <v>65</v>
      </c>
      <c r="B35" s="87" t="s">
        <v>28</v>
      </c>
      <c r="C35" s="88" t="s">
        <v>66</v>
      </c>
      <c r="D35" s="88" t="s">
        <v>67</v>
      </c>
      <c r="E35" s="88" t="s">
        <v>68</v>
      </c>
      <c r="F35" s="88" t="s">
        <v>69</v>
      </c>
      <c r="G35" s="89"/>
      <c r="H35" s="90"/>
      <c r="I35" s="170"/>
      <c r="J35" s="141"/>
      <c r="K35" s="171" t="s">
        <v>36</v>
      </c>
      <c r="L35" s="172" t="s">
        <v>37</v>
      </c>
      <c r="M35" s="172" t="s">
        <v>38</v>
      </c>
      <c r="N35" s="173" t="s">
        <v>5</v>
      </c>
    </row>
    <row r="36" s="19" customFormat="1" ht="15" customHeight="1" outlineLevel="1" spans="1:15">
      <c r="A36" s="91" t="s">
        <v>39</v>
      </c>
      <c r="B36" s="92"/>
      <c r="C36" s="92"/>
      <c r="D36" s="92"/>
      <c r="E36" s="92"/>
      <c r="F36" s="92"/>
      <c r="G36" s="92"/>
      <c r="H36" s="92"/>
      <c r="I36" s="174"/>
      <c r="J36" s="161"/>
      <c r="K36" s="174"/>
      <c r="L36" s="92"/>
      <c r="M36" s="92"/>
      <c r="N36" s="175"/>
      <c r="O36" s="163"/>
    </row>
    <row r="37" ht="15" customHeight="1" outlineLevel="1" spans="1:14">
      <c r="A37" s="61" t="s">
        <v>70</v>
      </c>
      <c r="B37" s="62" t="s">
        <v>71</v>
      </c>
      <c r="C37" s="63"/>
      <c r="D37" s="63"/>
      <c r="E37" s="63"/>
      <c r="F37" s="75"/>
      <c r="G37" s="93"/>
      <c r="H37" s="94"/>
      <c r="I37" s="94"/>
      <c r="J37" s="176"/>
      <c r="K37" s="149">
        <v>0</v>
      </c>
      <c r="L37" s="177">
        <v>89</v>
      </c>
      <c r="M37" s="150">
        <v>70</v>
      </c>
      <c r="N37" s="178">
        <f>M37*K37</f>
        <v>0</v>
      </c>
    </row>
    <row r="38" ht="15" customHeight="1" outlineLevel="1" spans="1:14">
      <c r="A38" s="61" t="s">
        <v>72</v>
      </c>
      <c r="B38" s="62" t="s">
        <v>73</v>
      </c>
      <c r="C38" s="63"/>
      <c r="D38" s="65"/>
      <c r="E38" s="65"/>
      <c r="F38" s="95"/>
      <c r="G38" s="96"/>
      <c r="H38" s="97"/>
      <c r="I38" s="179"/>
      <c r="J38" s="176"/>
      <c r="K38" s="180">
        <f>SUM(C38:I38)</f>
        <v>0</v>
      </c>
      <c r="L38" s="166">
        <v>89</v>
      </c>
      <c r="M38" s="150">
        <v>70</v>
      </c>
      <c r="N38" s="167">
        <f>M38*K38</f>
        <v>0</v>
      </c>
    </row>
    <row r="39" ht="15" customHeight="1" outlineLevel="1" spans="1:11">
      <c r="A39" s="98" t="s">
        <v>74</v>
      </c>
      <c r="B39" s="28"/>
      <c r="C39" s="18"/>
      <c r="D39" s="18"/>
      <c r="E39" s="18"/>
      <c r="F39" s="18"/>
      <c r="G39" s="25"/>
      <c r="H39" s="25"/>
      <c r="I39" s="181"/>
      <c r="J39" s="25"/>
      <c r="K39" s="181"/>
    </row>
    <row r="40" ht="15" customHeight="1" outlineLevel="1" spans="1:14">
      <c r="A40" s="99"/>
      <c r="B40" s="28"/>
      <c r="C40" s="18"/>
      <c r="D40" s="18"/>
      <c r="E40" s="18"/>
      <c r="F40" s="18"/>
      <c r="G40" s="100"/>
      <c r="H40" s="101"/>
      <c r="I40" s="101" t="s">
        <v>75</v>
      </c>
      <c r="J40" s="182"/>
      <c r="K40" s="183" t="s">
        <v>36</v>
      </c>
      <c r="L40" s="184" t="s">
        <v>37</v>
      </c>
      <c r="M40" s="184" t="s">
        <v>76</v>
      </c>
      <c r="N40" s="184" t="s">
        <v>5</v>
      </c>
    </row>
    <row r="41" ht="15" customHeight="1" outlineLevel="1" spans="1:14">
      <c r="A41" s="99"/>
      <c r="B41" s="28"/>
      <c r="C41" s="18"/>
      <c r="D41" s="18"/>
      <c r="E41" s="18"/>
      <c r="F41" s="18"/>
      <c r="G41" s="25"/>
      <c r="H41" s="25"/>
      <c r="I41" s="185"/>
      <c r="J41" s="186"/>
      <c r="K41" s="187">
        <f>SUM(K17:K38)</f>
        <v>0</v>
      </c>
      <c r="L41" s="188">
        <f>SUMPRODUCT($K$15:$K$38,L15:L38)</f>
        <v>0</v>
      </c>
      <c r="M41" s="189">
        <f>$N$3</f>
        <v>0</v>
      </c>
      <c r="N41" s="188">
        <f>SUM(N15:N38)</f>
        <v>0</v>
      </c>
    </row>
    <row r="42" ht="15" customHeight="1" outlineLevel="1" spans="1:14">
      <c r="A42" s="99"/>
      <c r="B42" s="28"/>
      <c r="C42" s="18"/>
      <c r="D42" s="18"/>
      <c r="E42" s="18"/>
      <c r="F42" s="18"/>
      <c r="G42" s="18"/>
      <c r="H42" s="18"/>
      <c r="I42" s="190"/>
      <c r="J42" s="25"/>
      <c r="K42" s="191"/>
      <c r="L42" s="192"/>
      <c r="M42" s="192"/>
      <c r="N42" s="193"/>
    </row>
    <row r="43" s="17" customFormat="1" ht="23.15" customHeight="1" spans="1:15">
      <c r="A43" s="102" t="s">
        <v>77</v>
      </c>
      <c r="B43" s="103"/>
      <c r="C43" s="103"/>
      <c r="D43" s="103"/>
      <c r="E43" s="103"/>
      <c r="F43" s="103"/>
      <c r="G43" s="103"/>
      <c r="H43" s="103"/>
      <c r="I43" s="103"/>
      <c r="J43" s="194"/>
      <c r="K43" s="103" t="s">
        <v>78</v>
      </c>
      <c r="L43" s="103"/>
      <c r="M43" s="103"/>
      <c r="N43" s="195"/>
      <c r="O43" s="134"/>
    </row>
    <row r="44" s="18" customFormat="1" ht="15" customHeight="1" spans="1:15">
      <c r="A44" s="53"/>
      <c r="B44" s="28"/>
      <c r="C44" s="54"/>
      <c r="D44" s="54"/>
      <c r="E44" s="54"/>
      <c r="F44" s="54"/>
      <c r="G44" s="54"/>
      <c r="H44" s="54"/>
      <c r="I44" s="135"/>
      <c r="J44" s="136"/>
      <c r="K44" s="137"/>
      <c r="L44" s="138"/>
      <c r="M44" s="138"/>
      <c r="N44" s="138"/>
      <c r="O44" s="139"/>
    </row>
    <row r="45" ht="16" customHeight="1" outlineLevel="1" spans="1:14">
      <c r="A45" s="55" t="s">
        <v>79</v>
      </c>
      <c r="B45" s="56" t="s">
        <v>28</v>
      </c>
      <c r="C45" s="57" t="s">
        <v>29</v>
      </c>
      <c r="D45" s="57" t="s">
        <v>30</v>
      </c>
      <c r="E45" s="57" t="s">
        <v>31</v>
      </c>
      <c r="F45" s="57" t="s">
        <v>32</v>
      </c>
      <c r="G45" s="57" t="s">
        <v>33</v>
      </c>
      <c r="H45" s="57" t="s">
        <v>34</v>
      </c>
      <c r="I45" s="140" t="s">
        <v>35</v>
      </c>
      <c r="J45" s="141"/>
      <c r="K45" s="142" t="s">
        <v>36</v>
      </c>
      <c r="L45" s="143" t="s">
        <v>37</v>
      </c>
      <c r="M45" s="143" t="s">
        <v>38</v>
      </c>
      <c r="N45" s="144" t="s">
        <v>5</v>
      </c>
    </row>
    <row r="46" ht="15" customHeight="1" outlineLevel="1" spans="1:14">
      <c r="A46" s="58" t="s">
        <v>80</v>
      </c>
      <c r="B46" s="60"/>
      <c r="C46" s="60"/>
      <c r="D46" s="60"/>
      <c r="E46" s="60"/>
      <c r="F46" s="60"/>
      <c r="G46" s="60"/>
      <c r="H46" s="60"/>
      <c r="I46" s="74"/>
      <c r="J46" s="145"/>
      <c r="K46" s="74"/>
      <c r="L46" s="60"/>
      <c r="M46" s="60"/>
      <c r="N46" s="146"/>
    </row>
    <row r="47" ht="15" customHeight="1" outlineLevel="1" spans="1:14">
      <c r="A47" s="61" t="s">
        <v>81</v>
      </c>
      <c r="B47" s="62" t="s">
        <v>82</v>
      </c>
      <c r="C47" s="63"/>
      <c r="D47" s="64"/>
      <c r="E47" s="64"/>
      <c r="F47" s="64"/>
      <c r="G47" s="64"/>
      <c r="H47" s="65"/>
      <c r="I47" s="196"/>
      <c r="J47" s="148"/>
      <c r="K47" s="149">
        <f t="shared" ref="K47:K63" si="2">SUM(C47:I47)</f>
        <v>0</v>
      </c>
      <c r="L47" s="150">
        <v>89</v>
      </c>
      <c r="M47" s="150">
        <v>75</v>
      </c>
      <c r="N47" s="151">
        <f>K47*M47</f>
        <v>0</v>
      </c>
    </row>
    <row r="48" ht="15" customHeight="1" outlineLevel="1" spans="1:14">
      <c r="A48" s="61" t="s">
        <v>83</v>
      </c>
      <c r="B48" s="62" t="s">
        <v>84</v>
      </c>
      <c r="C48" s="65"/>
      <c r="D48" s="64"/>
      <c r="E48" s="81"/>
      <c r="F48" s="81"/>
      <c r="G48" s="65"/>
      <c r="H48" s="65"/>
      <c r="I48" s="196"/>
      <c r="J48" s="148"/>
      <c r="K48" s="149">
        <f t="shared" si="2"/>
        <v>0</v>
      </c>
      <c r="L48" s="150">
        <v>59</v>
      </c>
      <c r="M48" s="150">
        <v>50</v>
      </c>
      <c r="N48" s="151">
        <f>K48*M48</f>
        <v>0</v>
      </c>
    </row>
    <row r="49" ht="15" hidden="1" customHeight="1" outlineLevel="1" spans="1:14">
      <c r="A49" s="104" t="s">
        <v>85</v>
      </c>
      <c r="B49" s="62" t="s">
        <v>86</v>
      </c>
      <c r="C49" s="63"/>
      <c r="D49" s="63"/>
      <c r="E49" s="83"/>
      <c r="F49" s="83"/>
      <c r="G49" s="63"/>
      <c r="H49" s="63"/>
      <c r="I49" s="196"/>
      <c r="J49" s="148"/>
      <c r="K49" s="180">
        <f>SUM(C49:H49)</f>
        <v>0</v>
      </c>
      <c r="L49" s="150">
        <v>39</v>
      </c>
      <c r="M49" s="150">
        <f>L49*(1-$N$4)</f>
        <v>39</v>
      </c>
      <c r="N49" s="151">
        <f>K49*M49</f>
        <v>0</v>
      </c>
    </row>
    <row r="50" ht="15" customHeight="1" outlineLevel="1" spans="1:14">
      <c r="A50" s="105" t="s">
        <v>87</v>
      </c>
      <c r="B50" s="106"/>
      <c r="C50" s="60"/>
      <c r="D50" s="60"/>
      <c r="E50" s="60"/>
      <c r="F50" s="60"/>
      <c r="G50" s="60"/>
      <c r="H50" s="60"/>
      <c r="I50" s="74"/>
      <c r="J50" s="145"/>
      <c r="K50" s="74"/>
      <c r="L50" s="60"/>
      <c r="M50" s="60"/>
      <c r="N50" s="146"/>
    </row>
    <row r="51" ht="15" customHeight="1" outlineLevel="1" spans="1:14">
      <c r="A51" s="61" t="s">
        <v>88</v>
      </c>
      <c r="B51" s="62" t="s">
        <v>89</v>
      </c>
      <c r="C51" s="63"/>
      <c r="D51" s="64"/>
      <c r="E51" s="81"/>
      <c r="F51" s="81"/>
      <c r="G51" s="65"/>
      <c r="H51" s="65"/>
      <c r="I51" s="196"/>
      <c r="J51" s="148"/>
      <c r="K51" s="149">
        <f t="shared" si="2"/>
        <v>0</v>
      </c>
      <c r="L51" s="150">
        <v>109</v>
      </c>
      <c r="M51" s="150">
        <v>90</v>
      </c>
      <c r="N51" s="151">
        <f>K51*M51</f>
        <v>0</v>
      </c>
    </row>
    <row r="52" ht="15" customHeight="1" outlineLevel="1" spans="1:14">
      <c r="A52" s="61" t="s">
        <v>90</v>
      </c>
      <c r="B52" s="62" t="s">
        <v>91</v>
      </c>
      <c r="C52" s="65"/>
      <c r="D52" s="64"/>
      <c r="E52" s="81"/>
      <c r="F52" s="81"/>
      <c r="G52" s="65"/>
      <c r="H52" s="65"/>
      <c r="I52" s="196"/>
      <c r="J52" s="148"/>
      <c r="K52" s="149">
        <f t="shared" si="2"/>
        <v>0</v>
      </c>
      <c r="L52" s="150">
        <v>79</v>
      </c>
      <c r="M52" s="150">
        <v>65</v>
      </c>
      <c r="N52" s="151">
        <f>K52*M52</f>
        <v>0</v>
      </c>
    </row>
    <row r="53" ht="15" customHeight="1" outlineLevel="1" spans="1:14">
      <c r="A53" s="61" t="s">
        <v>92</v>
      </c>
      <c r="B53" s="62" t="s">
        <v>93</v>
      </c>
      <c r="C53" s="65"/>
      <c r="D53" s="64"/>
      <c r="E53" s="81"/>
      <c r="F53" s="81"/>
      <c r="G53" s="65"/>
      <c r="H53" s="65"/>
      <c r="I53" s="196"/>
      <c r="J53" s="148"/>
      <c r="K53" s="149">
        <f t="shared" si="2"/>
        <v>0</v>
      </c>
      <c r="L53" s="150">
        <v>119</v>
      </c>
      <c r="M53" s="150">
        <v>95</v>
      </c>
      <c r="N53" s="151">
        <f>K53*M53</f>
        <v>0</v>
      </c>
    </row>
    <row r="54" ht="15" hidden="1" customHeight="1" outlineLevel="1" spans="1:14">
      <c r="A54" s="61" t="s">
        <v>94</v>
      </c>
      <c r="B54" s="62" t="s">
        <v>95</v>
      </c>
      <c r="C54" s="65"/>
      <c r="D54" s="64"/>
      <c r="E54" s="81"/>
      <c r="F54" s="81"/>
      <c r="G54" s="65"/>
      <c r="H54" s="65"/>
      <c r="I54" s="196"/>
      <c r="J54" s="148"/>
      <c r="K54" s="149">
        <f t="shared" si="2"/>
        <v>0</v>
      </c>
      <c r="L54" s="150">
        <v>89</v>
      </c>
      <c r="M54" s="150">
        <f>L54*(1-$N$4)</f>
        <v>89</v>
      </c>
      <c r="N54" s="151">
        <f>K54*M54</f>
        <v>0</v>
      </c>
    </row>
    <row r="55" ht="15" customHeight="1" outlineLevel="1" spans="1:14">
      <c r="A55" s="58" t="s">
        <v>96</v>
      </c>
      <c r="B55" s="60"/>
      <c r="C55" s="60"/>
      <c r="D55" s="60"/>
      <c r="E55" s="60"/>
      <c r="F55" s="60"/>
      <c r="G55" s="60"/>
      <c r="H55" s="60"/>
      <c r="I55" s="74"/>
      <c r="J55" s="145"/>
      <c r="K55" s="74"/>
      <c r="L55" s="60"/>
      <c r="M55" s="60"/>
      <c r="N55" s="146"/>
    </row>
    <row r="56" ht="15" customHeight="1" outlineLevel="1" spans="1:14">
      <c r="A56" s="61" t="s">
        <v>97</v>
      </c>
      <c r="B56" s="62" t="s">
        <v>98</v>
      </c>
      <c r="C56" s="63"/>
      <c r="D56" s="64"/>
      <c r="E56" s="81"/>
      <c r="F56" s="81"/>
      <c r="G56" s="65"/>
      <c r="H56" s="65"/>
      <c r="I56" s="197"/>
      <c r="J56" s="148"/>
      <c r="K56" s="149">
        <f t="shared" si="2"/>
        <v>0</v>
      </c>
      <c r="L56" s="150">
        <v>129</v>
      </c>
      <c r="M56" s="150">
        <v>105</v>
      </c>
      <c r="N56" s="151">
        <f>K56*M56</f>
        <v>0</v>
      </c>
    </row>
    <row r="57" ht="15" customHeight="1" outlineLevel="1" spans="1:14">
      <c r="A57" s="61" t="s">
        <v>99</v>
      </c>
      <c r="B57" s="107" t="s">
        <v>100</v>
      </c>
      <c r="C57" s="65"/>
      <c r="D57" s="64"/>
      <c r="E57" s="81"/>
      <c r="F57" s="81"/>
      <c r="G57" s="65"/>
      <c r="H57" s="65"/>
      <c r="I57" s="197"/>
      <c r="J57" s="148"/>
      <c r="K57" s="149">
        <f>SUM(C57:H57)</f>
        <v>0</v>
      </c>
      <c r="L57" s="150">
        <v>89</v>
      </c>
      <c r="M57" s="150">
        <v>75</v>
      </c>
      <c r="N57" s="151">
        <f>K57*M57</f>
        <v>0</v>
      </c>
    </row>
    <row r="58" ht="15" customHeight="1" outlineLevel="1" spans="1:14">
      <c r="A58" s="61" t="s">
        <v>101</v>
      </c>
      <c r="B58" s="62" t="s">
        <v>102</v>
      </c>
      <c r="C58" s="65"/>
      <c r="D58" s="64"/>
      <c r="E58" s="81"/>
      <c r="F58" s="81"/>
      <c r="G58" s="65"/>
      <c r="H58" s="65"/>
      <c r="I58" s="197"/>
      <c r="J58" s="148"/>
      <c r="K58" s="149">
        <f t="shared" si="2"/>
        <v>0</v>
      </c>
      <c r="L58" s="150">
        <v>69</v>
      </c>
      <c r="M58" s="150">
        <v>55</v>
      </c>
      <c r="N58" s="151">
        <f>K58*M58</f>
        <v>0</v>
      </c>
    </row>
    <row r="59" ht="15" hidden="1" customHeight="1" outlineLevel="1" spans="1:14">
      <c r="A59" s="61" t="s">
        <v>103</v>
      </c>
      <c r="B59" s="62" t="s">
        <v>104</v>
      </c>
      <c r="C59" s="65"/>
      <c r="D59" s="64"/>
      <c r="E59" s="81"/>
      <c r="F59" s="81"/>
      <c r="G59" s="65"/>
      <c r="H59" s="65"/>
      <c r="I59" s="197"/>
      <c r="J59" s="148"/>
      <c r="K59" s="149">
        <f t="shared" si="2"/>
        <v>0</v>
      </c>
      <c r="L59" s="150">
        <v>69</v>
      </c>
      <c r="M59" s="150">
        <f>L59*(1-$N$4)</f>
        <v>69</v>
      </c>
      <c r="N59" s="151">
        <f>K59*M59</f>
        <v>0</v>
      </c>
    </row>
    <row r="60" ht="15" hidden="1" customHeight="1" outlineLevel="1" spans="1:14">
      <c r="A60" s="58" t="s">
        <v>51</v>
      </c>
      <c r="B60" s="60"/>
      <c r="C60" s="60"/>
      <c r="D60" s="60"/>
      <c r="E60" s="60"/>
      <c r="F60" s="60"/>
      <c r="G60" s="60"/>
      <c r="H60" s="60"/>
      <c r="I60" s="74"/>
      <c r="J60" s="145"/>
      <c r="K60" s="74"/>
      <c r="L60" s="60"/>
      <c r="M60" s="60"/>
      <c r="N60" s="146"/>
    </row>
    <row r="61" ht="15" hidden="1" customHeight="1" outlineLevel="1" spans="1:14">
      <c r="A61" s="61" t="s">
        <v>105</v>
      </c>
      <c r="B61" s="62" t="s">
        <v>106</v>
      </c>
      <c r="C61" s="63"/>
      <c r="D61" s="64"/>
      <c r="E61" s="81"/>
      <c r="F61" s="81"/>
      <c r="G61" s="65"/>
      <c r="H61" s="65"/>
      <c r="I61" s="196"/>
      <c r="J61" s="148"/>
      <c r="K61" s="149">
        <f t="shared" si="2"/>
        <v>0</v>
      </c>
      <c r="L61" s="150">
        <v>24</v>
      </c>
      <c r="M61" s="150">
        <f>L61*(1-$N$4)</f>
        <v>24</v>
      </c>
      <c r="N61" s="151">
        <f>K61*M61</f>
        <v>0</v>
      </c>
    </row>
    <row r="62" ht="15" hidden="1" customHeight="1" outlineLevel="1" spans="1:14">
      <c r="A62" s="61" t="s">
        <v>107</v>
      </c>
      <c r="B62" s="62" t="s">
        <v>108</v>
      </c>
      <c r="C62" s="65"/>
      <c r="D62" s="64"/>
      <c r="E62" s="81"/>
      <c r="F62" s="81"/>
      <c r="G62" s="65"/>
      <c r="H62" s="65"/>
      <c r="I62" s="196"/>
      <c r="J62" s="148"/>
      <c r="K62" s="149">
        <f t="shared" si="2"/>
        <v>0</v>
      </c>
      <c r="L62" s="150">
        <v>34</v>
      </c>
      <c r="M62" s="150">
        <f>L62*(1-$N$4)</f>
        <v>34</v>
      </c>
      <c r="N62" s="151">
        <f>K62*M62</f>
        <v>0</v>
      </c>
    </row>
    <row r="63" ht="15" hidden="1" customHeight="1" outlineLevel="1" spans="1:14">
      <c r="A63" s="61" t="s">
        <v>109</v>
      </c>
      <c r="B63" s="62" t="s">
        <v>110</v>
      </c>
      <c r="C63" s="65"/>
      <c r="D63" s="64"/>
      <c r="E63" s="81"/>
      <c r="F63" s="81"/>
      <c r="G63" s="65"/>
      <c r="H63" s="65"/>
      <c r="I63" s="196"/>
      <c r="J63" s="148"/>
      <c r="K63" s="149">
        <f t="shared" si="2"/>
        <v>0</v>
      </c>
      <c r="L63" s="150">
        <v>44</v>
      </c>
      <c r="M63" s="150">
        <f>L63*(1-$N$4)</f>
        <v>44</v>
      </c>
      <c r="N63" s="151">
        <f>K63*M63</f>
        <v>0</v>
      </c>
    </row>
    <row r="64" ht="15" customHeight="1" outlineLevel="1" spans="1:14">
      <c r="A64" s="99"/>
      <c r="B64" s="28"/>
      <c r="C64" s="108"/>
      <c r="D64" s="18"/>
      <c r="E64" s="18"/>
      <c r="F64" s="18"/>
      <c r="G64" s="18"/>
      <c r="H64" s="18"/>
      <c r="I64" s="18"/>
      <c r="J64" s="25"/>
      <c r="K64" s="192"/>
      <c r="L64" s="192"/>
      <c r="M64" s="192"/>
      <c r="N64" s="193"/>
    </row>
    <row r="65" ht="16" customHeight="1" outlineLevel="1" spans="1:14">
      <c r="A65" s="76" t="s">
        <v>111</v>
      </c>
      <c r="B65" s="77" t="s">
        <v>28</v>
      </c>
      <c r="C65" s="78" t="s">
        <v>29</v>
      </c>
      <c r="D65" s="78" t="s">
        <v>30</v>
      </c>
      <c r="E65" s="78" t="s">
        <v>31</v>
      </c>
      <c r="F65" s="78" t="s">
        <v>32</v>
      </c>
      <c r="G65" s="78" t="s">
        <v>33</v>
      </c>
      <c r="H65" s="78" t="s">
        <v>34</v>
      </c>
      <c r="I65" s="157" t="s">
        <v>35</v>
      </c>
      <c r="J65" s="141"/>
      <c r="K65" s="158" t="s">
        <v>36</v>
      </c>
      <c r="L65" s="159" t="s">
        <v>37</v>
      </c>
      <c r="M65" s="159" t="s">
        <v>38</v>
      </c>
      <c r="N65" s="160" t="s">
        <v>5</v>
      </c>
    </row>
    <row r="66" s="19" customFormat="1" ht="15" customHeight="1" outlineLevel="1" spans="1:15">
      <c r="A66" s="79" t="s">
        <v>80</v>
      </c>
      <c r="B66" s="80"/>
      <c r="C66" s="80"/>
      <c r="D66" s="80"/>
      <c r="E66" s="80"/>
      <c r="F66" s="80"/>
      <c r="G66" s="80"/>
      <c r="H66" s="80"/>
      <c r="I66" s="85"/>
      <c r="J66" s="161"/>
      <c r="K66" s="85"/>
      <c r="L66" s="80"/>
      <c r="M66" s="80"/>
      <c r="N66" s="162"/>
      <c r="O66" s="163"/>
    </row>
    <row r="67" ht="15" customHeight="1" outlineLevel="1" spans="1:14">
      <c r="A67" s="61" t="s">
        <v>112</v>
      </c>
      <c r="B67" s="62" t="s">
        <v>113</v>
      </c>
      <c r="C67" s="63"/>
      <c r="D67" s="64"/>
      <c r="E67" s="81"/>
      <c r="F67" s="81"/>
      <c r="G67" s="65"/>
      <c r="H67" s="65"/>
      <c r="I67" s="197"/>
      <c r="J67" s="148"/>
      <c r="K67" s="149">
        <f>SUM(C67:I67)</f>
        <v>0</v>
      </c>
      <c r="L67" s="150">
        <v>89</v>
      </c>
      <c r="M67" s="150">
        <v>75</v>
      </c>
      <c r="N67" s="151">
        <f>K67*M67</f>
        <v>0</v>
      </c>
    </row>
    <row r="68" ht="15" customHeight="1" outlineLevel="1" spans="1:14">
      <c r="A68" s="61" t="s">
        <v>114</v>
      </c>
      <c r="B68" s="62" t="s">
        <v>115</v>
      </c>
      <c r="C68" s="65"/>
      <c r="D68" s="64"/>
      <c r="E68" s="81"/>
      <c r="F68" s="81"/>
      <c r="G68" s="65"/>
      <c r="H68" s="65"/>
      <c r="I68" s="197"/>
      <c r="J68" s="148"/>
      <c r="K68" s="149">
        <f>SUM(C68:I68)</f>
        <v>0</v>
      </c>
      <c r="L68" s="150">
        <v>59</v>
      </c>
      <c r="M68" s="150">
        <v>50</v>
      </c>
      <c r="N68" s="151">
        <f>K68*M68</f>
        <v>0</v>
      </c>
    </row>
    <row r="69" s="19" customFormat="1" ht="15" customHeight="1" outlineLevel="1" spans="1:15">
      <c r="A69" s="79" t="s">
        <v>87</v>
      </c>
      <c r="B69" s="80"/>
      <c r="C69" s="80"/>
      <c r="D69" s="80"/>
      <c r="E69" s="80"/>
      <c r="F69" s="80"/>
      <c r="G69" s="80"/>
      <c r="H69" s="80"/>
      <c r="I69" s="85"/>
      <c r="J69" s="161"/>
      <c r="K69" s="85"/>
      <c r="L69" s="80"/>
      <c r="M69" s="80"/>
      <c r="N69" s="162"/>
      <c r="O69" s="163"/>
    </row>
    <row r="70" ht="15" customHeight="1" outlineLevel="1" spans="1:14">
      <c r="A70" s="61" t="s">
        <v>116</v>
      </c>
      <c r="B70" s="62" t="s">
        <v>117</v>
      </c>
      <c r="C70" s="63"/>
      <c r="D70" s="64"/>
      <c r="E70" s="81"/>
      <c r="F70" s="81"/>
      <c r="G70" s="65"/>
      <c r="H70" s="65"/>
      <c r="I70" s="197"/>
      <c r="J70" s="148"/>
      <c r="K70" s="149">
        <f>SUM(C70:I70)</f>
        <v>0</v>
      </c>
      <c r="L70" s="150">
        <v>109</v>
      </c>
      <c r="M70" s="150">
        <v>90</v>
      </c>
      <c r="N70" s="151">
        <f>K70*M70</f>
        <v>0</v>
      </c>
    </row>
    <row r="71" ht="15" customHeight="1" outlineLevel="1" spans="1:14">
      <c r="A71" s="61" t="s">
        <v>118</v>
      </c>
      <c r="B71" s="62" t="s">
        <v>119</v>
      </c>
      <c r="C71" s="65"/>
      <c r="D71" s="64"/>
      <c r="E71" s="81"/>
      <c r="F71" s="81"/>
      <c r="G71" s="65"/>
      <c r="H71" s="65"/>
      <c r="I71" s="197"/>
      <c r="J71" s="148"/>
      <c r="K71" s="149">
        <f>SUM(C71:I71)</f>
        <v>0</v>
      </c>
      <c r="L71" s="150">
        <v>79</v>
      </c>
      <c r="M71" s="150">
        <v>65</v>
      </c>
      <c r="N71" s="151">
        <f>K71*M71</f>
        <v>0</v>
      </c>
    </row>
    <row r="72" s="19" customFormat="1" ht="15" customHeight="1" outlineLevel="1" spans="1:15">
      <c r="A72" s="200" t="s">
        <v>96</v>
      </c>
      <c r="B72" s="201"/>
      <c r="C72" s="201"/>
      <c r="D72" s="201"/>
      <c r="E72" s="201"/>
      <c r="F72" s="201"/>
      <c r="G72" s="201"/>
      <c r="H72" s="201"/>
      <c r="I72" s="272"/>
      <c r="J72" s="161"/>
      <c r="K72" s="84"/>
      <c r="L72" s="85"/>
      <c r="M72" s="85"/>
      <c r="N72" s="273"/>
      <c r="O72" s="163"/>
    </row>
    <row r="73" s="20" customFormat="1" ht="15" customHeight="1" outlineLevel="1" spans="1:41">
      <c r="A73" s="61" t="s">
        <v>120</v>
      </c>
      <c r="B73" s="20" t="s">
        <v>121</v>
      </c>
      <c r="C73" s="202"/>
      <c r="D73" s="202"/>
      <c r="E73" s="202"/>
      <c r="F73" s="202"/>
      <c r="G73" s="202"/>
      <c r="H73" s="202"/>
      <c r="I73" s="274"/>
      <c r="J73" s="161"/>
      <c r="K73" s="275">
        <f>SUM(C73:H73)</f>
        <v>0</v>
      </c>
      <c r="L73" s="276">
        <v>89</v>
      </c>
      <c r="M73" s="276">
        <v>75</v>
      </c>
      <c r="N73" s="277">
        <f>K73*M73</f>
        <v>0</v>
      </c>
      <c r="O73" s="163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</row>
    <row r="74" ht="15" customHeight="1" outlineLevel="1" spans="1:14">
      <c r="A74" s="61" t="s">
        <v>122</v>
      </c>
      <c r="B74" s="203" t="s">
        <v>123</v>
      </c>
      <c r="C74" s="65"/>
      <c r="D74" s="64"/>
      <c r="E74" s="81"/>
      <c r="F74" s="81"/>
      <c r="G74" s="65"/>
      <c r="H74" s="65"/>
      <c r="I74" s="197"/>
      <c r="J74" s="148"/>
      <c r="K74" s="278">
        <f>SUM(C74:I74)</f>
        <v>0</v>
      </c>
      <c r="L74" s="279">
        <v>69</v>
      </c>
      <c r="M74" s="279">
        <v>55</v>
      </c>
      <c r="N74" s="277">
        <f>K74*M74</f>
        <v>0</v>
      </c>
    </row>
    <row r="75" ht="15" customHeight="1" outlineLevel="1" spans="1:14">
      <c r="A75" s="99"/>
      <c r="B75" s="28"/>
      <c r="C75" s="18"/>
      <c r="D75" s="18"/>
      <c r="E75" s="18"/>
      <c r="F75" s="18"/>
      <c r="G75" s="18"/>
      <c r="H75" s="18"/>
      <c r="I75" s="18"/>
      <c r="J75" s="25"/>
      <c r="K75" s="192"/>
      <c r="L75" s="192"/>
      <c r="M75" s="192"/>
      <c r="N75" s="193"/>
    </row>
    <row r="76" ht="16" customHeight="1" outlineLevel="1" spans="1:14">
      <c r="A76" s="86" t="s">
        <v>124</v>
      </c>
      <c r="B76" s="87" t="s">
        <v>28</v>
      </c>
      <c r="C76" s="204" t="s">
        <v>66</v>
      </c>
      <c r="D76" s="204" t="s">
        <v>67</v>
      </c>
      <c r="E76" s="204" t="s">
        <v>68</v>
      </c>
      <c r="F76" s="204" t="s">
        <v>69</v>
      </c>
      <c r="G76" s="90"/>
      <c r="H76" s="90"/>
      <c r="I76" s="170"/>
      <c r="J76" s="141"/>
      <c r="K76" s="171" t="s">
        <v>36</v>
      </c>
      <c r="L76" s="172" t="s">
        <v>37</v>
      </c>
      <c r="M76" s="172" t="s">
        <v>38</v>
      </c>
      <c r="N76" s="173" t="s">
        <v>5</v>
      </c>
    </row>
    <row r="77" s="19" customFormat="1" ht="15" customHeight="1" outlineLevel="1" spans="1:15">
      <c r="A77" s="91" t="s">
        <v>80</v>
      </c>
      <c r="B77" s="92"/>
      <c r="C77" s="92"/>
      <c r="D77" s="92"/>
      <c r="E77" s="92"/>
      <c r="F77" s="92"/>
      <c r="G77" s="92"/>
      <c r="H77" s="92"/>
      <c r="I77" s="174"/>
      <c r="J77" s="161"/>
      <c r="K77" s="174"/>
      <c r="L77" s="92"/>
      <c r="M77" s="92"/>
      <c r="N77" s="175"/>
      <c r="O77" s="163"/>
    </row>
    <row r="78" ht="15" customHeight="1" outlineLevel="1" spans="1:14">
      <c r="A78" s="61" t="s">
        <v>125</v>
      </c>
      <c r="B78" s="62" t="s">
        <v>84</v>
      </c>
      <c r="C78" s="63"/>
      <c r="D78" s="64"/>
      <c r="E78" s="81"/>
      <c r="F78" s="205"/>
      <c r="G78" s="206"/>
      <c r="H78" s="206"/>
      <c r="I78" s="280"/>
      <c r="J78" s="148"/>
      <c r="K78" s="149">
        <f>SUM(C78:I78)</f>
        <v>0</v>
      </c>
      <c r="L78" s="150">
        <v>49</v>
      </c>
      <c r="M78" s="150">
        <v>40</v>
      </c>
      <c r="N78" s="151">
        <f>K78*M78</f>
        <v>0</v>
      </c>
    </row>
    <row r="79" s="19" customFormat="1" ht="15" customHeight="1" outlineLevel="1" spans="1:15">
      <c r="A79" s="91" t="s">
        <v>87</v>
      </c>
      <c r="B79" s="92"/>
      <c r="C79" s="92"/>
      <c r="D79" s="92"/>
      <c r="E79" s="92"/>
      <c r="F79" s="92"/>
      <c r="G79" s="92"/>
      <c r="H79" s="92"/>
      <c r="I79" s="174"/>
      <c r="J79" s="161"/>
      <c r="K79" s="174"/>
      <c r="L79" s="92"/>
      <c r="M79" s="92"/>
      <c r="N79" s="175"/>
      <c r="O79" s="163"/>
    </row>
    <row r="80" ht="15" customHeight="1" outlineLevel="1" spans="1:14">
      <c r="A80" s="61" t="s">
        <v>126</v>
      </c>
      <c r="B80" s="62" t="s">
        <v>91</v>
      </c>
      <c r="C80" s="65"/>
      <c r="D80" s="64"/>
      <c r="E80" s="81"/>
      <c r="F80" s="205"/>
      <c r="G80" s="207"/>
      <c r="H80" s="207"/>
      <c r="I80" s="281"/>
      <c r="J80" s="148"/>
      <c r="K80" s="149">
        <f>SUM(C80:I80)</f>
        <v>0</v>
      </c>
      <c r="L80" s="150">
        <v>59</v>
      </c>
      <c r="M80" s="150">
        <v>50</v>
      </c>
      <c r="N80" s="151">
        <f>K80*M80</f>
        <v>0</v>
      </c>
    </row>
    <row r="81" ht="15" customHeight="1" outlineLevel="1" spans="1:14">
      <c r="A81" s="61" t="s">
        <v>127</v>
      </c>
      <c r="B81" s="62" t="s">
        <v>93</v>
      </c>
      <c r="C81" s="65"/>
      <c r="D81" s="64"/>
      <c r="E81" s="81"/>
      <c r="F81" s="205"/>
      <c r="G81" s="208"/>
      <c r="H81" s="208"/>
      <c r="I81" s="282"/>
      <c r="J81" s="148"/>
      <c r="K81" s="149">
        <f>SUM(C81:I81)</f>
        <v>0</v>
      </c>
      <c r="L81" s="150">
        <v>85</v>
      </c>
      <c r="M81" s="150">
        <v>65</v>
      </c>
      <c r="N81" s="151">
        <f>K81*M81</f>
        <v>0</v>
      </c>
    </row>
    <row r="82" s="19" customFormat="1" ht="15" customHeight="1" outlineLevel="1" spans="1:15">
      <c r="A82" s="91" t="s">
        <v>96</v>
      </c>
      <c r="B82" s="92"/>
      <c r="C82" s="92"/>
      <c r="D82" s="92"/>
      <c r="E82" s="92"/>
      <c r="F82" s="92"/>
      <c r="G82" s="92"/>
      <c r="H82" s="92"/>
      <c r="I82" s="174"/>
      <c r="J82" s="161"/>
      <c r="K82" s="174"/>
      <c r="L82" s="92"/>
      <c r="M82" s="92"/>
      <c r="N82" s="175"/>
      <c r="O82" s="163"/>
    </row>
    <row r="83" ht="15" customHeight="1" outlineLevel="1" spans="1:14">
      <c r="A83" s="61" t="s">
        <v>128</v>
      </c>
      <c r="B83" s="62" t="s">
        <v>98</v>
      </c>
      <c r="C83" s="65"/>
      <c r="D83" s="64"/>
      <c r="E83" s="81"/>
      <c r="F83" s="205"/>
      <c r="G83" s="209"/>
      <c r="H83" s="209"/>
      <c r="I83" s="283"/>
      <c r="J83" s="148"/>
      <c r="K83" s="149">
        <f>SUM(C83:I83)</f>
        <v>0</v>
      </c>
      <c r="L83" s="150">
        <v>95</v>
      </c>
      <c r="M83" s="150">
        <v>75</v>
      </c>
      <c r="N83" s="151">
        <f>K83*M83</f>
        <v>0</v>
      </c>
    </row>
    <row r="84" ht="15" customHeight="1" outlineLevel="1" spans="1:14">
      <c r="A84" s="61" t="s">
        <v>129</v>
      </c>
      <c r="B84" s="62" t="s">
        <v>102</v>
      </c>
      <c r="C84" s="63"/>
      <c r="D84" s="64"/>
      <c r="E84" s="81"/>
      <c r="F84" s="205"/>
      <c r="G84" s="207"/>
      <c r="H84" s="207"/>
      <c r="I84" s="281"/>
      <c r="J84" s="148"/>
      <c r="K84" s="149">
        <f>SUM(C84:I84)</f>
        <v>0</v>
      </c>
      <c r="L84" s="150">
        <v>64</v>
      </c>
      <c r="M84" s="150">
        <v>50</v>
      </c>
      <c r="N84" s="151">
        <f>K84*M84</f>
        <v>0</v>
      </c>
    </row>
    <row r="85" ht="15" hidden="1" customHeight="1" outlineLevel="1" spans="1:14">
      <c r="A85" s="210" t="s">
        <v>51</v>
      </c>
      <c r="B85" s="211"/>
      <c r="C85" s="211"/>
      <c r="D85" s="211"/>
      <c r="E85" s="174"/>
      <c r="F85" s="174"/>
      <c r="G85" s="174"/>
      <c r="H85" s="174"/>
      <c r="I85" s="284"/>
      <c r="J85" s="285"/>
      <c r="K85" s="286"/>
      <c r="L85" s="211"/>
      <c r="M85" s="211"/>
      <c r="N85" s="287"/>
    </row>
    <row r="86" s="21" customFormat="1" ht="15" hidden="1" customHeight="1" outlineLevel="1" spans="1:41">
      <c r="A86" s="212" t="s">
        <v>130</v>
      </c>
      <c r="B86" s="62" t="s">
        <v>106</v>
      </c>
      <c r="C86" s="213"/>
      <c r="D86" s="213"/>
      <c r="E86" s="213"/>
      <c r="F86" s="214"/>
      <c r="G86" s="215"/>
      <c r="H86" s="215"/>
      <c r="I86" s="288"/>
      <c r="J86" s="289"/>
      <c r="K86" s="290">
        <f>SUM(C86:E86)</f>
        <v>0</v>
      </c>
      <c r="L86" s="150">
        <v>22</v>
      </c>
      <c r="M86" s="150">
        <f>L86*(1-$N$4)</f>
        <v>22</v>
      </c>
      <c r="N86" s="151">
        <f>K86*M86</f>
        <v>0</v>
      </c>
      <c r="O86" s="26"/>
      <c r="P86" s="25"/>
      <c r="Q86" s="33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</row>
    <row r="87" ht="15" customHeight="1" outlineLevel="1" spans="1:14">
      <c r="A87" s="216"/>
      <c r="B87" s="217"/>
      <c r="C87" s="217"/>
      <c r="D87" s="217"/>
      <c r="E87" s="217"/>
      <c r="F87" s="218"/>
      <c r="G87" s="218"/>
      <c r="H87" s="218"/>
      <c r="I87" s="218"/>
      <c r="J87" s="291"/>
      <c r="K87" s="217"/>
      <c r="L87" s="217"/>
      <c r="M87" s="217"/>
      <c r="N87" s="292"/>
    </row>
    <row r="88" ht="16" hidden="1" customHeight="1" outlineLevel="1" spans="1:20">
      <c r="A88" s="219" t="s">
        <v>131</v>
      </c>
      <c r="B88" s="220" t="s">
        <v>28</v>
      </c>
      <c r="C88" s="221"/>
      <c r="D88" s="222"/>
      <c r="E88" s="223"/>
      <c r="F88" s="223"/>
      <c r="G88" s="223"/>
      <c r="H88" s="223"/>
      <c r="I88" s="223"/>
      <c r="J88" s="293"/>
      <c r="K88" s="294" t="s">
        <v>36</v>
      </c>
      <c r="L88" s="295" t="s">
        <v>37</v>
      </c>
      <c r="M88" s="295" t="s">
        <v>38</v>
      </c>
      <c r="N88" s="296" t="s">
        <v>5</v>
      </c>
      <c r="P88" s="297"/>
      <c r="Q88" s="336">
        <v>19</v>
      </c>
      <c r="R88" s="336">
        <v>49</v>
      </c>
      <c r="S88" s="336">
        <v>99</v>
      </c>
      <c r="T88" s="336">
        <v>199</v>
      </c>
    </row>
    <row r="89" ht="15" hidden="1" customHeight="1" outlineLevel="1" spans="1:20">
      <c r="A89" s="224" t="s">
        <v>132</v>
      </c>
      <c r="B89" s="225"/>
      <c r="C89" s="226" t="s">
        <v>133</v>
      </c>
      <c r="D89" s="227"/>
      <c r="E89" s="227"/>
      <c r="F89" s="227"/>
      <c r="G89" s="227"/>
      <c r="H89" s="227"/>
      <c r="I89" s="227"/>
      <c r="J89" s="293"/>
      <c r="K89" s="298"/>
      <c r="L89" s="299"/>
      <c r="M89" s="299"/>
      <c r="N89" s="300"/>
      <c r="P89" s="301" t="s">
        <v>134</v>
      </c>
      <c r="Q89" s="337">
        <v>16</v>
      </c>
      <c r="R89" s="338">
        <v>15.5</v>
      </c>
      <c r="S89" s="338">
        <v>15</v>
      </c>
      <c r="T89" s="338">
        <v>13</v>
      </c>
    </row>
    <row r="90" ht="15" hidden="1" customHeight="1" outlineLevel="1" spans="1:21">
      <c r="A90" s="228" t="s">
        <v>135</v>
      </c>
      <c r="B90" s="229" t="s">
        <v>136</v>
      </c>
      <c r="C90" s="65"/>
      <c r="D90" s="230"/>
      <c r="E90" s="206"/>
      <c r="F90" s="231" t="s">
        <v>137</v>
      </c>
      <c r="G90" s="206"/>
      <c r="H90" s="206"/>
      <c r="I90" s="302"/>
      <c r="J90" s="303"/>
      <c r="K90" s="149">
        <f>SUM(C90:I90)</f>
        <v>0</v>
      </c>
      <c r="L90" s="304">
        <v>16</v>
      </c>
      <c r="M90" s="150">
        <f>IF(K90&gt;T88,T89,IF(K90&gt;S88,S89,IF(K90&gt;R88,R89,Q89)))</f>
        <v>16</v>
      </c>
      <c r="N90" s="151">
        <f>K90*M90</f>
        <v>0</v>
      </c>
      <c r="Q90" s="336">
        <v>99</v>
      </c>
      <c r="R90" s="336">
        <v>199</v>
      </c>
      <c r="S90" s="336">
        <v>299</v>
      </c>
      <c r="T90" s="336">
        <v>499</v>
      </c>
      <c r="U90" s="339"/>
    </row>
    <row r="91" ht="15" hidden="1" customHeight="1" outlineLevel="1" spans="1:21">
      <c r="A91" s="232" t="s">
        <v>138</v>
      </c>
      <c r="B91" s="233" t="s">
        <v>139</v>
      </c>
      <c r="C91" s="65"/>
      <c r="D91" s="230"/>
      <c r="E91" s="206"/>
      <c r="F91" s="231" t="s">
        <v>140</v>
      </c>
      <c r="G91" s="206"/>
      <c r="H91" s="206"/>
      <c r="I91" s="302"/>
      <c r="J91" s="303"/>
      <c r="K91" s="149">
        <f>SUM(C91:I91)</f>
        <v>0</v>
      </c>
      <c r="L91" s="304">
        <v>18</v>
      </c>
      <c r="M91" s="150">
        <f>IF(K91&gt;T90,T91,IF(K91&gt;S90,S91,IF(K91&gt;R90,R91,Q91)))</f>
        <v>18</v>
      </c>
      <c r="N91" s="151">
        <f>K91*M91</f>
        <v>0</v>
      </c>
      <c r="P91" s="305" t="s">
        <v>141</v>
      </c>
      <c r="Q91" s="337">
        <v>18</v>
      </c>
      <c r="R91" s="337">
        <v>16</v>
      </c>
      <c r="S91" s="337">
        <v>14</v>
      </c>
      <c r="T91" s="338">
        <v>12</v>
      </c>
      <c r="U91" s="339"/>
    </row>
    <row r="92" ht="15" hidden="1" customHeight="1" outlineLevel="1" spans="1:21">
      <c r="A92" s="234" t="s">
        <v>142</v>
      </c>
      <c r="B92" s="235"/>
      <c r="C92" s="236" t="s">
        <v>133</v>
      </c>
      <c r="D92" s="237"/>
      <c r="E92" s="238"/>
      <c r="F92" s="238"/>
      <c r="G92" s="238"/>
      <c r="H92" s="238"/>
      <c r="I92" s="238"/>
      <c r="J92" s="303"/>
      <c r="K92" s="306"/>
      <c r="L92" s="307"/>
      <c r="M92" s="307"/>
      <c r="N92" s="308"/>
      <c r="P92" s="309"/>
      <c r="Q92" s="340">
        <v>19</v>
      </c>
      <c r="R92" s="340">
        <v>49</v>
      </c>
      <c r="S92" s="340">
        <v>99</v>
      </c>
      <c r="T92" s="340">
        <v>199</v>
      </c>
      <c r="U92" s="339"/>
    </row>
    <row r="93" ht="15" hidden="1" customHeight="1" outlineLevel="1" spans="1:21">
      <c r="A93" s="239" t="s">
        <v>143</v>
      </c>
      <c r="B93" s="240" t="s">
        <v>144</v>
      </c>
      <c r="C93" s="72"/>
      <c r="D93" s="241"/>
      <c r="E93" s="208"/>
      <c r="F93" s="242" t="s">
        <v>137</v>
      </c>
      <c r="G93" s="208"/>
      <c r="H93" s="208"/>
      <c r="I93" s="208"/>
      <c r="J93" s="303"/>
      <c r="K93" s="310">
        <f>SUM(C93:I93)</f>
        <v>0</v>
      </c>
      <c r="L93" s="304">
        <v>18</v>
      </c>
      <c r="M93" s="150">
        <f>IF(K93&gt;T92,T93,IF(K93&gt;S92,S93,IF(K93&gt;R92,R93,Q93)))</f>
        <v>18</v>
      </c>
      <c r="N93" s="311">
        <f>K93*M93</f>
        <v>0</v>
      </c>
      <c r="P93" s="309" t="s">
        <v>145</v>
      </c>
      <c r="Q93" s="341">
        <v>18</v>
      </c>
      <c r="R93" s="342">
        <v>17</v>
      </c>
      <c r="S93" s="342">
        <v>16</v>
      </c>
      <c r="T93" s="338">
        <v>14</v>
      </c>
      <c r="U93" s="339"/>
    </row>
    <row r="94" ht="15" hidden="1" customHeight="1" outlineLevel="1" spans="1:20">
      <c r="A94" s="243" t="s">
        <v>146</v>
      </c>
      <c r="B94" s="244" t="s">
        <v>28</v>
      </c>
      <c r="C94" s="245" t="s">
        <v>147</v>
      </c>
      <c r="D94" s="245" t="s">
        <v>148</v>
      </c>
      <c r="E94" s="245" t="s">
        <v>149</v>
      </c>
      <c r="F94" s="245" t="s">
        <v>150</v>
      </c>
      <c r="G94" s="246"/>
      <c r="H94" s="247"/>
      <c r="I94" s="247"/>
      <c r="J94" s="312"/>
      <c r="K94" s="313"/>
      <c r="L94" s="314"/>
      <c r="M94" s="314"/>
      <c r="N94" s="315"/>
      <c r="Q94" s="343">
        <v>19</v>
      </c>
      <c r="R94" s="343">
        <v>49</v>
      </c>
      <c r="S94" s="343">
        <v>99</v>
      </c>
      <c r="T94" s="343">
        <v>199</v>
      </c>
    </row>
    <row r="95" ht="15" hidden="1" customHeight="1" outlineLevel="1" spans="1:20">
      <c r="A95" s="248" t="s">
        <v>151</v>
      </c>
      <c r="B95" s="249" t="s">
        <v>152</v>
      </c>
      <c r="C95" s="63"/>
      <c r="D95" s="63"/>
      <c r="E95" s="63"/>
      <c r="F95" s="63"/>
      <c r="G95" s="250"/>
      <c r="H95" s="231" t="s">
        <v>153</v>
      </c>
      <c r="I95" s="316"/>
      <c r="J95" s="303"/>
      <c r="K95" s="317">
        <f>SUM(C95:F95)</f>
        <v>0</v>
      </c>
      <c r="L95" s="150">
        <v>18</v>
      </c>
      <c r="M95" s="150">
        <f>IF(K95&gt;T94,T95,IF(K95&gt;S94,S95,IF(K95&gt;R94,R95,Q95)))</f>
        <v>18</v>
      </c>
      <c r="N95" s="151">
        <f>K95*M95</f>
        <v>0</v>
      </c>
      <c r="P95" s="301" t="s">
        <v>146</v>
      </c>
      <c r="Q95" s="337">
        <v>18</v>
      </c>
      <c r="R95" s="338">
        <v>17</v>
      </c>
      <c r="S95" s="337">
        <v>16</v>
      </c>
      <c r="T95" s="337">
        <v>15</v>
      </c>
    </row>
    <row r="96" ht="15" hidden="1" customHeight="1" outlineLevel="1" spans="1:20">
      <c r="A96" s="251" t="s">
        <v>154</v>
      </c>
      <c r="B96" s="252"/>
      <c r="C96" s="253" t="s">
        <v>133</v>
      </c>
      <c r="D96" s="254"/>
      <c r="E96" s="255"/>
      <c r="F96" s="255"/>
      <c r="G96" s="256"/>
      <c r="H96" s="256"/>
      <c r="I96" s="318"/>
      <c r="J96" s="303"/>
      <c r="K96" s="319"/>
      <c r="L96" s="320"/>
      <c r="M96" s="320"/>
      <c r="N96" s="321"/>
      <c r="Q96" s="344">
        <v>19</v>
      </c>
      <c r="R96" s="344">
        <v>49</v>
      </c>
      <c r="S96" s="344">
        <v>99</v>
      </c>
      <c r="T96" s="344">
        <v>199</v>
      </c>
    </row>
    <row r="97" ht="15" hidden="1" customHeight="1" outlineLevel="1" spans="1:20">
      <c r="A97" s="228" t="s">
        <v>155</v>
      </c>
      <c r="B97" s="257" t="s">
        <v>156</v>
      </c>
      <c r="C97" s="65"/>
      <c r="D97" s="96"/>
      <c r="E97" s="258"/>
      <c r="F97" s="259" t="s">
        <v>153</v>
      </c>
      <c r="G97" s="258"/>
      <c r="H97" s="258"/>
      <c r="I97" s="258"/>
      <c r="J97" s="148"/>
      <c r="K97" s="322">
        <f>SUM(C97)</f>
        <v>0</v>
      </c>
      <c r="L97" s="323">
        <v>18</v>
      </c>
      <c r="M97" s="323">
        <f>IF(K97&gt;T96,T97,IF(K97&gt;S96,S97,IF(K97&gt;R96,R97,Q97)))</f>
        <v>18</v>
      </c>
      <c r="N97" s="324">
        <f>K97*M97</f>
        <v>0</v>
      </c>
      <c r="P97" s="301" t="s">
        <v>157</v>
      </c>
      <c r="Q97" s="337">
        <v>18</v>
      </c>
      <c r="R97" s="338">
        <v>17</v>
      </c>
      <c r="S97" s="338">
        <v>16</v>
      </c>
      <c r="T97" s="338">
        <v>15</v>
      </c>
    </row>
    <row r="98" ht="15" hidden="1" customHeight="1" outlineLevel="1" spans="1:22">
      <c r="A98" s="251" t="s">
        <v>158</v>
      </c>
      <c r="B98" s="252"/>
      <c r="C98" s="253" t="s">
        <v>133</v>
      </c>
      <c r="D98" s="254"/>
      <c r="E98" s="255"/>
      <c r="F98" s="255"/>
      <c r="G98" s="256"/>
      <c r="H98" s="256"/>
      <c r="I98" s="318"/>
      <c r="J98" s="303"/>
      <c r="K98" s="319"/>
      <c r="L98" s="320"/>
      <c r="M98" s="320"/>
      <c r="N98" s="321"/>
      <c r="P98" s="301"/>
      <c r="Q98" s="345">
        <v>24</v>
      </c>
      <c r="R98" s="345">
        <v>49</v>
      </c>
      <c r="S98" s="345">
        <v>99</v>
      </c>
      <c r="T98" s="345">
        <v>199</v>
      </c>
      <c r="U98" s="345">
        <v>299</v>
      </c>
      <c r="V98" s="345">
        <v>399</v>
      </c>
    </row>
    <row r="99" ht="15" hidden="1" customHeight="1" outlineLevel="1" spans="1:22">
      <c r="A99" s="228" t="s">
        <v>159</v>
      </c>
      <c r="B99" s="257" t="s">
        <v>156</v>
      </c>
      <c r="C99" s="65"/>
      <c r="D99" s="260"/>
      <c r="E99" s="258"/>
      <c r="F99" s="259" t="s">
        <v>160</v>
      </c>
      <c r="G99" s="258"/>
      <c r="H99" s="258"/>
      <c r="I99" s="258"/>
      <c r="J99" s="148"/>
      <c r="K99" s="322">
        <f>SUM(C99)</f>
        <v>0</v>
      </c>
      <c r="L99" s="323">
        <v>8.5</v>
      </c>
      <c r="M99" s="323">
        <f>IF(K99&gt;V98,V99,IF(K99&gt;U98,U99,IF(K99&gt;T98,T99,IF(K99&gt;S98,S99,IF(K99&gt;R98,R99,Q99)))))</f>
        <v>8.5</v>
      </c>
      <c r="N99" s="324">
        <f>K99*M99</f>
        <v>0</v>
      </c>
      <c r="P99" s="297" t="s">
        <v>161</v>
      </c>
      <c r="Q99" s="346">
        <v>8.5</v>
      </c>
      <c r="R99" s="346">
        <v>8</v>
      </c>
      <c r="S99" s="346">
        <v>7.5</v>
      </c>
      <c r="T99" s="346">
        <v>6.5</v>
      </c>
      <c r="U99" s="347">
        <v>6</v>
      </c>
      <c r="V99" s="346">
        <v>5</v>
      </c>
    </row>
    <row r="100" ht="15" hidden="1" customHeight="1" outlineLevel="1" spans="1:22">
      <c r="A100" s="228" t="s">
        <v>162</v>
      </c>
      <c r="B100" s="257" t="s">
        <v>156</v>
      </c>
      <c r="C100" s="65"/>
      <c r="D100" s="96"/>
      <c r="E100" s="258"/>
      <c r="F100" s="259" t="s">
        <v>160</v>
      </c>
      <c r="G100" s="258"/>
      <c r="H100" s="258"/>
      <c r="I100" s="258"/>
      <c r="J100" s="148"/>
      <c r="K100" s="322">
        <f>SUM(C100)</f>
        <v>0</v>
      </c>
      <c r="L100" s="323">
        <v>9</v>
      </c>
      <c r="M100" s="323">
        <f>IF(K100&gt;V98,V100,IF(K100&gt;U98,U100,IF(K100&gt;T98,T100,IF(K100&gt;S98,S100,IF(K100&gt;R98,R100,Q100)))))</f>
        <v>9</v>
      </c>
      <c r="N100" s="324">
        <f>K100*M100</f>
        <v>0</v>
      </c>
      <c r="P100" s="297" t="s">
        <v>163</v>
      </c>
      <c r="Q100" s="348">
        <v>9</v>
      </c>
      <c r="R100" s="346">
        <v>8.5</v>
      </c>
      <c r="S100" s="346">
        <v>8</v>
      </c>
      <c r="T100" s="346">
        <v>7</v>
      </c>
      <c r="U100" s="347">
        <v>6.5</v>
      </c>
      <c r="V100" s="346">
        <v>5.5</v>
      </c>
    </row>
    <row r="101" ht="15" hidden="1" customHeight="1" outlineLevel="1" spans="1:14">
      <c r="A101" s="228" t="s">
        <v>164</v>
      </c>
      <c r="B101" s="257" t="s">
        <v>156</v>
      </c>
      <c r="C101" s="65"/>
      <c r="D101" s="261" t="s">
        <v>165</v>
      </c>
      <c r="E101" s="258"/>
      <c r="F101" s="262"/>
      <c r="G101" s="258"/>
      <c r="H101" s="258"/>
      <c r="I101" s="258"/>
      <c r="J101" s="148"/>
      <c r="K101" s="322">
        <f>SUM(C101)</f>
        <v>0</v>
      </c>
      <c r="L101" s="323">
        <v>8.5</v>
      </c>
      <c r="M101" s="323">
        <f>IF(K101&gt;V98,V99,IF(K101&gt;U98,U99,IF(K101&gt;T98,T99,IF(K101&gt;S98,S99,IF(K101&gt;R98,R99,Q99)))))</f>
        <v>8.5</v>
      </c>
      <c r="N101" s="324">
        <f>K101*M101</f>
        <v>0</v>
      </c>
    </row>
    <row r="102" ht="15" hidden="1" customHeight="1" outlineLevel="1" spans="1:21">
      <c r="A102" s="228" t="s">
        <v>166</v>
      </c>
      <c r="B102" s="257" t="s">
        <v>156</v>
      </c>
      <c r="C102" s="65"/>
      <c r="D102" s="261" t="s">
        <v>165</v>
      </c>
      <c r="E102" s="258"/>
      <c r="F102" s="259"/>
      <c r="G102" s="258"/>
      <c r="H102" s="258"/>
      <c r="I102" s="258"/>
      <c r="J102" s="148"/>
      <c r="K102" s="322">
        <f>SUM(C102)</f>
        <v>0</v>
      </c>
      <c r="L102" s="323">
        <v>9</v>
      </c>
      <c r="M102" s="323">
        <f>IF(K102&gt;V98,V100,IF(K102&gt;U98,U100,IF(K102&gt;T98,T100,IF(K102&gt;S98,S100,IF(K102&gt;R98,R100,Q100)))))</f>
        <v>9</v>
      </c>
      <c r="N102" s="324">
        <f>K102*M102</f>
        <v>0</v>
      </c>
      <c r="Q102" s="349"/>
      <c r="R102" s="349"/>
      <c r="S102" s="349"/>
      <c r="T102" s="349"/>
      <c r="U102" s="349"/>
    </row>
    <row r="103" ht="15" customHeight="1" outlineLevel="1" spans="1:21">
      <c r="A103" s="263"/>
      <c r="B103" s="28"/>
      <c r="C103" s="54"/>
      <c r="D103" s="54"/>
      <c r="E103" s="54"/>
      <c r="F103" s="54"/>
      <c r="G103" s="54"/>
      <c r="H103" s="54"/>
      <c r="I103" s="54"/>
      <c r="J103" s="136"/>
      <c r="K103" s="325"/>
      <c r="L103" s="138"/>
      <c r="M103" s="138"/>
      <c r="N103" s="138"/>
      <c r="Q103" s="350"/>
      <c r="R103" s="350" t="s">
        <v>167</v>
      </c>
      <c r="S103" s="350"/>
      <c r="T103" s="351"/>
      <c r="U103" s="351"/>
    </row>
    <row r="104" ht="15" customHeight="1" outlineLevel="1" spans="1:21">
      <c r="A104" s="99"/>
      <c r="B104" s="28"/>
      <c r="C104" s="18"/>
      <c r="D104" s="18"/>
      <c r="E104" s="18"/>
      <c r="F104" s="18"/>
      <c r="G104" s="100"/>
      <c r="H104" s="101"/>
      <c r="I104" s="326" t="s">
        <v>168</v>
      </c>
      <c r="J104" s="182"/>
      <c r="K104" s="327" t="s">
        <v>36</v>
      </c>
      <c r="L104" s="327" t="s">
        <v>37</v>
      </c>
      <c r="M104" s="327" t="s">
        <v>76</v>
      </c>
      <c r="N104" s="327" t="s">
        <v>5</v>
      </c>
      <c r="Q104" s="350"/>
      <c r="R104" s="351"/>
      <c r="S104" s="351"/>
      <c r="T104" s="351"/>
      <c r="U104" s="351"/>
    </row>
    <row r="105" ht="15" customHeight="1" outlineLevel="1" spans="1:22">
      <c r="A105" s="99"/>
      <c r="B105" s="28"/>
      <c r="C105" s="18"/>
      <c r="D105" s="18"/>
      <c r="E105" s="18"/>
      <c r="F105" s="18"/>
      <c r="G105" s="25"/>
      <c r="H105" s="25"/>
      <c r="I105" s="25"/>
      <c r="J105" s="186"/>
      <c r="K105" s="187">
        <f>SUM(K47:K86)</f>
        <v>0</v>
      </c>
      <c r="L105" s="188">
        <f>SUMPRODUCT(K47:K86,L47:L86)</f>
        <v>0</v>
      </c>
      <c r="M105" s="189">
        <f>$N$4</f>
        <v>0</v>
      </c>
      <c r="N105" s="188">
        <f>SUM(N47:N86)</f>
        <v>0</v>
      </c>
      <c r="Q105" s="350"/>
      <c r="R105" s="350"/>
      <c r="S105" s="350"/>
      <c r="T105" s="351"/>
      <c r="U105" s="351"/>
      <c r="V105" s="17"/>
    </row>
    <row r="106" ht="15" customHeight="1" outlineLevel="1" spans="1:22">
      <c r="A106" s="264"/>
      <c r="C106" s="25"/>
      <c r="D106" s="18"/>
      <c r="E106" s="18"/>
      <c r="F106" s="18"/>
      <c r="G106" s="18"/>
      <c r="H106" s="18"/>
      <c r="I106" s="18"/>
      <c r="J106" s="25"/>
      <c r="K106" s="18"/>
      <c r="L106" s="18"/>
      <c r="M106" s="18"/>
      <c r="N106" s="18"/>
      <c r="V106" s="18"/>
    </row>
    <row r="107" s="17" customFormat="1" ht="23.15" customHeight="1" spans="1:22">
      <c r="A107" s="102" t="s">
        <v>169</v>
      </c>
      <c r="B107" s="103"/>
      <c r="C107" s="103"/>
      <c r="D107" s="103"/>
      <c r="E107" s="103"/>
      <c r="F107" s="103"/>
      <c r="G107" s="103"/>
      <c r="H107" s="103"/>
      <c r="I107" s="103"/>
      <c r="J107" s="194"/>
      <c r="K107" s="103" t="s">
        <v>170</v>
      </c>
      <c r="L107" s="103"/>
      <c r="M107" s="103"/>
      <c r="N107" s="195"/>
      <c r="O107" s="134"/>
      <c r="Q107" s="25"/>
      <c r="R107" s="25"/>
      <c r="S107" s="25"/>
      <c r="T107" s="25"/>
      <c r="U107" s="25"/>
      <c r="V107" s="25"/>
    </row>
    <row r="108" s="18" customFormat="1" ht="15" customHeight="1" spans="1:22">
      <c r="A108" s="53"/>
      <c r="B108" s="28"/>
      <c r="C108" s="54"/>
      <c r="D108" s="54"/>
      <c r="E108" s="54"/>
      <c r="F108" s="54"/>
      <c r="G108" s="54"/>
      <c r="H108" s="54"/>
      <c r="I108" s="135"/>
      <c r="J108" s="136"/>
      <c r="K108" s="137"/>
      <c r="L108" s="138"/>
      <c r="M108" s="138"/>
      <c r="N108" s="138"/>
      <c r="O108" s="139"/>
      <c r="Q108" s="25"/>
      <c r="R108" s="25"/>
      <c r="S108" s="25"/>
      <c r="T108" s="25"/>
      <c r="U108" s="25"/>
      <c r="V108" s="25"/>
    </row>
    <row r="109" ht="16" customHeight="1" outlineLevel="1" spans="1:14">
      <c r="A109" s="55" t="s">
        <v>171</v>
      </c>
      <c r="B109" s="56" t="s">
        <v>28</v>
      </c>
      <c r="C109" s="57" t="s">
        <v>29</v>
      </c>
      <c r="D109" s="57" t="s">
        <v>30</v>
      </c>
      <c r="E109" s="57" t="s">
        <v>31</v>
      </c>
      <c r="F109" s="57" t="s">
        <v>32</v>
      </c>
      <c r="G109" s="57" t="s">
        <v>33</v>
      </c>
      <c r="H109" s="57" t="s">
        <v>34</v>
      </c>
      <c r="I109" s="140" t="s">
        <v>35</v>
      </c>
      <c r="J109" s="141"/>
      <c r="K109" s="142" t="s">
        <v>36</v>
      </c>
      <c r="L109" s="143" t="s">
        <v>37</v>
      </c>
      <c r="M109" s="143" t="s">
        <v>38</v>
      </c>
      <c r="N109" s="144" t="s">
        <v>172</v>
      </c>
    </row>
    <row r="110" ht="15" customHeight="1" outlineLevel="1" spans="1:14">
      <c r="A110" s="58" t="s">
        <v>173</v>
      </c>
      <c r="B110" s="60"/>
      <c r="C110" s="60"/>
      <c r="D110" s="60"/>
      <c r="E110" s="60"/>
      <c r="F110" s="60"/>
      <c r="G110" s="60"/>
      <c r="H110" s="60"/>
      <c r="I110" s="74"/>
      <c r="J110" s="145"/>
      <c r="K110" s="74"/>
      <c r="L110" s="60"/>
      <c r="M110" s="60"/>
      <c r="N110" s="146"/>
    </row>
    <row r="111" ht="15" customHeight="1" outlineLevel="1" spans="1:14">
      <c r="A111" s="61" t="s">
        <v>174</v>
      </c>
      <c r="B111" s="62" t="s">
        <v>175</v>
      </c>
      <c r="C111" s="63"/>
      <c r="D111" s="64"/>
      <c r="E111" s="81"/>
      <c r="F111" s="81"/>
      <c r="G111" s="65"/>
      <c r="H111" s="65"/>
      <c r="I111" s="95"/>
      <c r="J111" s="176"/>
      <c r="K111" s="149">
        <f>SUM(C111:I111)</f>
        <v>0</v>
      </c>
      <c r="L111" s="150">
        <v>49</v>
      </c>
      <c r="M111" s="150">
        <v>45</v>
      </c>
      <c r="N111" s="151">
        <f>K111*M111</f>
        <v>0</v>
      </c>
    </row>
    <row r="112" ht="15" customHeight="1" outlineLevel="1" spans="1:27">
      <c r="A112" s="61" t="s">
        <v>176</v>
      </c>
      <c r="B112" s="62" t="s">
        <v>177</v>
      </c>
      <c r="C112" s="65"/>
      <c r="D112" s="64"/>
      <c r="E112" s="81"/>
      <c r="F112" s="81"/>
      <c r="G112" s="81"/>
      <c r="H112" s="65"/>
      <c r="I112" s="95"/>
      <c r="J112" s="176"/>
      <c r="K112" s="149">
        <f>SUM(C112:I112)</f>
        <v>0</v>
      </c>
      <c r="L112" s="150">
        <v>39</v>
      </c>
      <c r="M112" s="150">
        <v>30</v>
      </c>
      <c r="N112" s="151">
        <f>K112*M112</f>
        <v>0</v>
      </c>
      <c r="Z112" s="352" t="s">
        <v>178</v>
      </c>
      <c r="AA112" s="352"/>
    </row>
    <row r="113" ht="15" customHeight="1" outlineLevel="1" spans="1:14">
      <c r="A113" s="228" t="s">
        <v>179</v>
      </c>
      <c r="B113" s="249" t="s">
        <v>180</v>
      </c>
      <c r="C113" s="65"/>
      <c r="D113" s="64"/>
      <c r="E113" s="81"/>
      <c r="F113" s="81"/>
      <c r="G113" s="81"/>
      <c r="H113" s="65"/>
      <c r="I113" s="95"/>
      <c r="J113" s="176"/>
      <c r="K113" s="322">
        <f>SUM(C113:I113)</f>
        <v>0</v>
      </c>
      <c r="L113" s="328">
        <v>54</v>
      </c>
      <c r="M113" s="328">
        <v>45</v>
      </c>
      <c r="N113" s="329">
        <f>K113*M113</f>
        <v>0</v>
      </c>
    </row>
    <row r="114" ht="15" hidden="1" customHeight="1" outlineLevel="1" spans="1:14">
      <c r="A114" s="228" t="s">
        <v>181</v>
      </c>
      <c r="B114" s="62" t="s">
        <v>182</v>
      </c>
      <c r="C114" s="65"/>
      <c r="D114" s="64"/>
      <c r="E114" s="81"/>
      <c r="F114" s="81"/>
      <c r="G114" s="65"/>
      <c r="H114" s="65"/>
      <c r="I114" s="95"/>
      <c r="J114" s="176"/>
      <c r="K114" s="149">
        <f>SUM(C114:I114)</f>
        <v>0</v>
      </c>
      <c r="L114" s="150">
        <v>49</v>
      </c>
      <c r="M114" s="150">
        <f>L114*(1-$N$5)</f>
        <v>49</v>
      </c>
      <c r="N114" s="151">
        <f>K114*M114</f>
        <v>0</v>
      </c>
    </row>
    <row r="115" ht="15" hidden="1" customHeight="1" outlineLevel="1" spans="1:14">
      <c r="A115" s="58" t="s">
        <v>183</v>
      </c>
      <c r="B115" s="60"/>
      <c r="C115" s="60"/>
      <c r="D115" s="60"/>
      <c r="E115" s="60"/>
      <c r="F115" s="60"/>
      <c r="G115" s="60"/>
      <c r="H115" s="60"/>
      <c r="I115" s="74"/>
      <c r="J115" s="145"/>
      <c r="K115" s="74"/>
      <c r="L115" s="60"/>
      <c r="M115" s="60"/>
      <c r="N115" s="146"/>
    </row>
    <row r="116" ht="15" hidden="1" customHeight="1" outlineLevel="1" spans="1:14">
      <c r="A116" s="228" t="s">
        <v>184</v>
      </c>
      <c r="B116" s="62" t="s">
        <v>185</v>
      </c>
      <c r="C116" s="65"/>
      <c r="D116" s="64"/>
      <c r="E116" s="81"/>
      <c r="F116" s="81"/>
      <c r="G116" s="65"/>
      <c r="H116" s="65"/>
      <c r="I116" s="95"/>
      <c r="J116" s="176"/>
      <c r="K116" s="149">
        <f>SUM(C116:I116)</f>
        <v>0</v>
      </c>
      <c r="L116" s="328">
        <v>49</v>
      </c>
      <c r="M116" s="328">
        <f>L116*(1-$N$5)</f>
        <v>49</v>
      </c>
      <c r="N116" s="329">
        <f>K116*M116</f>
        <v>0</v>
      </c>
    </row>
    <row r="117" ht="15" hidden="1" customHeight="1" outlineLevel="1" spans="1:21">
      <c r="A117" s="61" t="s">
        <v>186</v>
      </c>
      <c r="B117" s="62" t="s">
        <v>187</v>
      </c>
      <c r="C117" s="65"/>
      <c r="D117" s="64"/>
      <c r="E117" s="81"/>
      <c r="F117" s="81"/>
      <c r="G117" s="65"/>
      <c r="H117" s="65"/>
      <c r="I117" s="95"/>
      <c r="J117" s="176"/>
      <c r="K117" s="149">
        <f>SUM(C117:I117)</f>
        <v>0</v>
      </c>
      <c r="L117" s="150">
        <v>32</v>
      </c>
      <c r="M117" s="150">
        <f>L117*(1-$N$5)</f>
        <v>32</v>
      </c>
      <c r="N117" s="151">
        <f>K117*M117</f>
        <v>0</v>
      </c>
      <c r="Q117" s="18"/>
      <c r="R117" s="18"/>
      <c r="S117" s="18"/>
      <c r="T117" s="18"/>
      <c r="U117" s="18"/>
    </row>
    <row r="118" ht="15" customHeight="1" outlineLevel="1" spans="1:14">
      <c r="A118" s="58" t="s">
        <v>188</v>
      </c>
      <c r="B118" s="60"/>
      <c r="C118" s="60"/>
      <c r="D118" s="60"/>
      <c r="E118" s="60"/>
      <c r="F118" s="60"/>
      <c r="G118" s="60"/>
      <c r="H118" s="60"/>
      <c r="I118" s="74"/>
      <c r="J118" s="145"/>
      <c r="K118" s="74"/>
      <c r="L118" s="60"/>
      <c r="M118" s="60"/>
      <c r="N118" s="146"/>
    </row>
    <row r="119" ht="15" customHeight="1" outlineLevel="1" spans="1:14">
      <c r="A119" s="61" t="s">
        <v>189</v>
      </c>
      <c r="B119" s="229" t="s">
        <v>190</v>
      </c>
      <c r="C119" s="63"/>
      <c r="D119" s="64"/>
      <c r="E119" s="81"/>
      <c r="F119" s="81"/>
      <c r="G119" s="65"/>
      <c r="H119" s="65"/>
      <c r="I119" s="95"/>
      <c r="J119" s="176"/>
      <c r="K119" s="149">
        <f>SUM(C119:I119)</f>
        <v>0</v>
      </c>
      <c r="L119" s="150">
        <v>49</v>
      </c>
      <c r="M119" s="150">
        <v>40</v>
      </c>
      <c r="N119" s="151">
        <f>K119*M119</f>
        <v>0</v>
      </c>
    </row>
    <row r="120" ht="15" customHeight="1" outlineLevel="1" spans="1:22">
      <c r="A120" s="265" t="s">
        <v>191</v>
      </c>
      <c r="B120" s="229" t="s">
        <v>192</v>
      </c>
      <c r="C120" s="63"/>
      <c r="D120" s="63"/>
      <c r="E120" s="83"/>
      <c r="F120" s="83"/>
      <c r="G120" s="63"/>
      <c r="H120" s="63"/>
      <c r="I120" s="330"/>
      <c r="J120" s="331"/>
      <c r="K120" s="310">
        <f>SUM(C120:I120)</f>
        <v>0</v>
      </c>
      <c r="L120" s="152">
        <v>49</v>
      </c>
      <c r="M120" s="152">
        <v>40</v>
      </c>
      <c r="N120" s="332">
        <f>K120*M120</f>
        <v>0</v>
      </c>
      <c r="Q120" s="19"/>
      <c r="R120" s="19"/>
      <c r="S120" s="19"/>
      <c r="T120" s="19"/>
      <c r="U120" s="19"/>
      <c r="V120" s="18"/>
    </row>
    <row r="121" s="18" customFormat="1" ht="15" customHeight="1" outlineLevel="1" spans="1:22">
      <c r="A121" s="266" t="s">
        <v>193</v>
      </c>
      <c r="B121" s="60"/>
      <c r="C121" s="60"/>
      <c r="D121" s="60"/>
      <c r="E121" s="60"/>
      <c r="F121" s="60"/>
      <c r="G121" s="60"/>
      <c r="H121" s="60"/>
      <c r="I121" s="60"/>
      <c r="J121" s="145"/>
      <c r="K121" s="153"/>
      <c r="L121" s="153"/>
      <c r="M121" s="153"/>
      <c r="N121" s="333"/>
      <c r="O121" s="139"/>
      <c r="Q121" s="25"/>
      <c r="R121" s="25"/>
      <c r="S121" s="25"/>
      <c r="T121" s="25"/>
      <c r="U121" s="25"/>
      <c r="V121" s="25"/>
    </row>
    <row r="122" ht="15" customHeight="1" outlineLevel="1" spans="1:22">
      <c r="A122" s="228" t="s">
        <v>194</v>
      </c>
      <c r="B122" s="249" t="s">
        <v>195</v>
      </c>
      <c r="C122" s="63"/>
      <c r="D122" s="64"/>
      <c r="E122" s="81"/>
      <c r="F122" s="81"/>
      <c r="G122" s="65"/>
      <c r="H122" s="65"/>
      <c r="I122" s="95"/>
      <c r="J122" s="176"/>
      <c r="K122" s="149">
        <f>SUM(C122:I122)</f>
        <v>0</v>
      </c>
      <c r="L122" s="150">
        <v>89</v>
      </c>
      <c r="M122" s="150">
        <v>75</v>
      </c>
      <c r="N122" s="151">
        <f>K122*M122</f>
        <v>0</v>
      </c>
      <c r="V122" s="19"/>
    </row>
    <row r="123" s="19" customFormat="1" ht="15" customHeight="1" outlineLevel="1" spans="1:22">
      <c r="A123" s="58" t="s">
        <v>196</v>
      </c>
      <c r="B123" s="60"/>
      <c r="C123" s="60"/>
      <c r="D123" s="60"/>
      <c r="E123" s="60"/>
      <c r="F123" s="60"/>
      <c r="G123" s="60"/>
      <c r="H123" s="60"/>
      <c r="I123" s="74"/>
      <c r="J123" s="145"/>
      <c r="K123" s="74"/>
      <c r="L123" s="60"/>
      <c r="M123" s="60"/>
      <c r="N123" s="146"/>
      <c r="O123" s="163"/>
      <c r="Q123" s="25"/>
      <c r="R123" s="25"/>
      <c r="S123" s="25"/>
      <c r="T123" s="25"/>
      <c r="U123" s="25"/>
      <c r="V123" s="25"/>
    </row>
    <row r="124" ht="15" customHeight="1" outlineLevel="1" spans="1:14">
      <c r="A124" s="61" t="s">
        <v>197</v>
      </c>
      <c r="B124" s="249" t="s">
        <v>198</v>
      </c>
      <c r="C124" s="63"/>
      <c r="D124" s="64"/>
      <c r="E124" s="81"/>
      <c r="F124" s="81"/>
      <c r="G124" s="65"/>
      <c r="H124" s="65"/>
      <c r="I124" s="95"/>
      <c r="J124" s="176"/>
      <c r="K124" s="149">
        <f>SUM(C124:I124)</f>
        <v>0</v>
      </c>
      <c r="L124" s="150">
        <v>89</v>
      </c>
      <c r="M124" s="150">
        <v>75</v>
      </c>
      <c r="N124" s="151">
        <f>K124*M124</f>
        <v>0</v>
      </c>
    </row>
    <row r="125" ht="15" hidden="1" customHeight="1" outlineLevel="1" spans="1:14">
      <c r="A125" s="104" t="s">
        <v>199</v>
      </c>
      <c r="B125" s="249" t="s">
        <v>200</v>
      </c>
      <c r="C125" s="63"/>
      <c r="D125" s="63"/>
      <c r="E125" s="83"/>
      <c r="F125" s="83"/>
      <c r="G125" s="63"/>
      <c r="H125" s="63"/>
      <c r="I125" s="75"/>
      <c r="J125" s="176"/>
      <c r="K125" s="149">
        <f>SUM(C125:I125)</f>
        <v>0</v>
      </c>
      <c r="L125" s="328">
        <v>69</v>
      </c>
      <c r="M125" s="328">
        <f>L125*(1-$N$5)</f>
        <v>69</v>
      </c>
      <c r="N125" s="329">
        <f>K125*M125</f>
        <v>0</v>
      </c>
    </row>
    <row r="126" ht="15" hidden="1" customHeight="1" outlineLevel="1" spans="1:14">
      <c r="A126" s="58" t="s">
        <v>201</v>
      </c>
      <c r="B126" s="60"/>
      <c r="C126" s="60"/>
      <c r="D126" s="60"/>
      <c r="E126" s="60"/>
      <c r="F126" s="60"/>
      <c r="G126" s="60"/>
      <c r="H126" s="60"/>
      <c r="I126" s="74"/>
      <c r="J126" s="145"/>
      <c r="K126" s="74"/>
      <c r="L126" s="60"/>
      <c r="M126" s="60"/>
      <c r="N126" s="146"/>
    </row>
    <row r="127" ht="15" hidden="1" customHeight="1" outlineLevel="1" spans="1:14">
      <c r="A127" s="267" t="s">
        <v>202</v>
      </c>
      <c r="B127" s="249" t="s">
        <v>203</v>
      </c>
      <c r="C127" s="268"/>
      <c r="D127" s="269"/>
      <c r="E127" s="270"/>
      <c r="F127" s="270"/>
      <c r="G127" s="271"/>
      <c r="H127" s="271"/>
      <c r="I127" s="334"/>
      <c r="J127" s="176"/>
      <c r="K127" s="322">
        <f>SUM(C127:I127)</f>
        <v>0</v>
      </c>
      <c r="L127" s="328">
        <v>139</v>
      </c>
      <c r="M127" s="328">
        <f>L127*(1-$N$5)</f>
        <v>139</v>
      </c>
      <c r="N127" s="329">
        <f>K127*M127</f>
        <v>0</v>
      </c>
    </row>
    <row r="128" ht="15" hidden="1" customHeight="1" outlineLevel="1" spans="1:21">
      <c r="A128" s="58" t="s">
        <v>51</v>
      </c>
      <c r="B128" s="60"/>
      <c r="C128" s="60"/>
      <c r="D128" s="60"/>
      <c r="E128" s="60"/>
      <c r="F128" s="60"/>
      <c r="G128" s="60"/>
      <c r="H128" s="60"/>
      <c r="I128" s="74"/>
      <c r="J128" s="145"/>
      <c r="K128" s="74"/>
      <c r="L128" s="60"/>
      <c r="M128" s="60"/>
      <c r="N128" s="146"/>
      <c r="Q128" s="19"/>
      <c r="R128" s="19"/>
      <c r="S128" s="19"/>
      <c r="T128" s="19"/>
      <c r="U128" s="19"/>
    </row>
    <row r="129" ht="15" hidden="1" customHeight="1" outlineLevel="1" spans="1:14">
      <c r="A129" s="61" t="s">
        <v>204</v>
      </c>
      <c r="B129" s="62" t="s">
        <v>106</v>
      </c>
      <c r="C129" s="63"/>
      <c r="D129" s="64"/>
      <c r="E129" s="81"/>
      <c r="F129" s="81"/>
      <c r="G129" s="65"/>
      <c r="H129" s="65"/>
      <c r="I129" s="395"/>
      <c r="J129" s="396"/>
      <c r="K129" s="149">
        <f t="shared" ref="K129:K130" si="3">SUM(C129:I129)</f>
        <v>0</v>
      </c>
      <c r="L129" s="150">
        <v>24</v>
      </c>
      <c r="M129" s="150">
        <f>L129*(1-$N$4)</f>
        <v>24</v>
      </c>
      <c r="N129" s="151">
        <f>K129*M129</f>
        <v>0</v>
      </c>
    </row>
    <row r="130" ht="15" hidden="1" customHeight="1" outlineLevel="1" spans="1:14">
      <c r="A130" s="61" t="s">
        <v>205</v>
      </c>
      <c r="B130" s="62" t="s">
        <v>108</v>
      </c>
      <c r="C130" s="65"/>
      <c r="D130" s="64"/>
      <c r="E130" s="81"/>
      <c r="F130" s="81"/>
      <c r="G130" s="65"/>
      <c r="H130" s="65"/>
      <c r="I130" s="395"/>
      <c r="J130" s="396"/>
      <c r="K130" s="149">
        <f t="shared" si="3"/>
        <v>0</v>
      </c>
      <c r="L130" s="150">
        <v>34</v>
      </c>
      <c r="M130" s="150">
        <f>L130*(1-$N$4)</f>
        <v>34</v>
      </c>
      <c r="N130" s="151">
        <f>K130*M130</f>
        <v>0</v>
      </c>
    </row>
    <row r="131" ht="15" customHeight="1" outlineLevel="1" spans="1:22">
      <c r="A131" s="53"/>
      <c r="B131" s="28"/>
      <c r="C131" s="54"/>
      <c r="D131" s="54"/>
      <c r="E131" s="54"/>
      <c r="F131" s="54"/>
      <c r="G131" s="54"/>
      <c r="H131" s="54"/>
      <c r="I131" s="135"/>
      <c r="J131" s="136"/>
      <c r="K131" s="137"/>
      <c r="L131" s="138"/>
      <c r="M131" s="138"/>
      <c r="N131" s="138"/>
      <c r="V131" s="19"/>
    </row>
    <row r="132" ht="16" customHeight="1" outlineLevel="1" spans="1:14">
      <c r="A132" s="76" t="s">
        <v>206</v>
      </c>
      <c r="B132" s="77" t="s">
        <v>28</v>
      </c>
      <c r="C132" s="78" t="s">
        <v>29</v>
      </c>
      <c r="D132" s="78" t="s">
        <v>30</v>
      </c>
      <c r="E132" s="78" t="s">
        <v>31</v>
      </c>
      <c r="F132" s="78" t="s">
        <v>32</v>
      </c>
      <c r="G132" s="78" t="s">
        <v>33</v>
      </c>
      <c r="H132" s="78" t="s">
        <v>34</v>
      </c>
      <c r="I132" s="157" t="s">
        <v>35</v>
      </c>
      <c r="J132" s="141"/>
      <c r="K132" s="158" t="s">
        <v>36</v>
      </c>
      <c r="L132" s="159" t="s">
        <v>37</v>
      </c>
      <c r="M132" s="159" t="s">
        <v>38</v>
      </c>
      <c r="N132" s="160" t="s">
        <v>172</v>
      </c>
    </row>
    <row r="133" s="19" customFormat="1" ht="15" customHeight="1" outlineLevel="1" spans="1:22">
      <c r="A133" s="79" t="s">
        <v>173</v>
      </c>
      <c r="B133" s="80"/>
      <c r="C133" s="80"/>
      <c r="D133" s="80"/>
      <c r="E133" s="80"/>
      <c r="F133" s="80"/>
      <c r="G133" s="80"/>
      <c r="H133" s="80"/>
      <c r="I133" s="85"/>
      <c r="J133" s="161"/>
      <c r="K133" s="85"/>
      <c r="L133" s="80"/>
      <c r="M133" s="80"/>
      <c r="N133" s="162"/>
      <c r="O133" s="163"/>
      <c r="Q133" s="25"/>
      <c r="R133" s="25"/>
      <c r="S133" s="25"/>
      <c r="T133" s="25"/>
      <c r="U133" s="25"/>
      <c r="V133" s="25"/>
    </row>
    <row r="134" ht="15" customHeight="1" outlineLevel="1" spans="1:14">
      <c r="A134" s="61" t="s">
        <v>207</v>
      </c>
      <c r="B134" s="62" t="s">
        <v>208</v>
      </c>
      <c r="C134" s="63"/>
      <c r="D134" s="64"/>
      <c r="E134" s="81"/>
      <c r="F134" s="81"/>
      <c r="G134" s="65"/>
      <c r="H134" s="65"/>
      <c r="I134" s="95"/>
      <c r="J134" s="176"/>
      <c r="K134" s="149">
        <f t="shared" ref="K134:K138" si="4">SUM(C134:I134)</f>
        <v>0</v>
      </c>
      <c r="L134" s="150">
        <v>49</v>
      </c>
      <c r="M134" s="150">
        <v>45</v>
      </c>
      <c r="N134" s="151">
        <f t="shared" ref="N134:N138" si="5">K134*M134</f>
        <v>0</v>
      </c>
    </row>
    <row r="135" ht="15" hidden="1" customHeight="1" outlineLevel="1" spans="1:14">
      <c r="A135" s="61" t="s">
        <v>209</v>
      </c>
      <c r="B135" s="249" t="s">
        <v>210</v>
      </c>
      <c r="C135" s="65"/>
      <c r="D135" s="64"/>
      <c r="E135" s="353"/>
      <c r="F135" s="353"/>
      <c r="G135" s="64"/>
      <c r="H135" s="65"/>
      <c r="I135" s="95"/>
      <c r="J135" s="176"/>
      <c r="K135" s="149">
        <f t="shared" si="4"/>
        <v>0</v>
      </c>
      <c r="L135" s="150">
        <v>49</v>
      </c>
      <c r="M135" s="150">
        <f>L135*(1-$N$5)</f>
        <v>49</v>
      </c>
      <c r="N135" s="151">
        <f t="shared" si="5"/>
        <v>0</v>
      </c>
    </row>
    <row r="136" ht="15" customHeight="1" outlineLevel="1" spans="1:27">
      <c r="A136" s="61" t="s">
        <v>211</v>
      </c>
      <c r="B136" s="62" t="s">
        <v>212</v>
      </c>
      <c r="C136" s="65"/>
      <c r="D136" s="64"/>
      <c r="E136" s="64"/>
      <c r="F136" s="64"/>
      <c r="G136" s="64"/>
      <c r="H136" s="65"/>
      <c r="I136" s="95"/>
      <c r="J136" s="176"/>
      <c r="K136" s="149">
        <f t="shared" si="4"/>
        <v>0</v>
      </c>
      <c r="L136" s="150">
        <v>39</v>
      </c>
      <c r="M136" s="150">
        <v>30</v>
      </c>
      <c r="N136" s="397">
        <f t="shared" si="5"/>
        <v>0</v>
      </c>
      <c r="Z136" s="352" t="s">
        <v>178</v>
      </c>
      <c r="AA136" s="429"/>
    </row>
    <row r="137" ht="15" customHeight="1" outlineLevel="1" spans="1:14">
      <c r="A137" s="228" t="s">
        <v>213</v>
      </c>
      <c r="B137" s="249" t="s">
        <v>214</v>
      </c>
      <c r="C137" s="65"/>
      <c r="D137" s="64"/>
      <c r="E137" s="64"/>
      <c r="F137" s="64"/>
      <c r="G137" s="64"/>
      <c r="H137" s="65"/>
      <c r="I137" s="95"/>
      <c r="J137" s="176"/>
      <c r="K137" s="149">
        <f t="shared" si="4"/>
        <v>0</v>
      </c>
      <c r="L137" s="328">
        <v>54</v>
      </c>
      <c r="M137" s="328">
        <v>45</v>
      </c>
      <c r="N137" s="329">
        <f t="shared" si="5"/>
        <v>0</v>
      </c>
    </row>
    <row r="138" ht="15" hidden="1" customHeight="1" outlineLevel="1" spans="1:14">
      <c r="A138" s="61" t="s">
        <v>215</v>
      </c>
      <c r="B138" s="62" t="s">
        <v>216</v>
      </c>
      <c r="C138" s="65"/>
      <c r="D138" s="64"/>
      <c r="E138" s="81"/>
      <c r="F138" s="81"/>
      <c r="G138" s="65"/>
      <c r="H138" s="65"/>
      <c r="I138" s="95"/>
      <c r="J138" s="176"/>
      <c r="K138" s="149">
        <f t="shared" si="4"/>
        <v>0</v>
      </c>
      <c r="L138" s="150">
        <v>49</v>
      </c>
      <c r="M138" s="150">
        <f>L138*(1-$N$5)</f>
        <v>49</v>
      </c>
      <c r="N138" s="151">
        <f t="shared" si="5"/>
        <v>0</v>
      </c>
    </row>
    <row r="139" ht="15" hidden="1" customHeight="1" outlineLevel="1" spans="1:14">
      <c r="A139" s="79" t="s">
        <v>217</v>
      </c>
      <c r="B139" s="80"/>
      <c r="C139" s="80"/>
      <c r="D139" s="80"/>
      <c r="E139" s="80"/>
      <c r="F139" s="80"/>
      <c r="G139" s="80"/>
      <c r="H139" s="80"/>
      <c r="I139" s="85"/>
      <c r="J139" s="161"/>
      <c r="K139" s="85"/>
      <c r="L139" s="80"/>
      <c r="M139" s="80"/>
      <c r="N139" s="162"/>
    </row>
    <row r="140" ht="15" hidden="1" customHeight="1" outlineLevel="1" spans="1:21">
      <c r="A140" s="228" t="s">
        <v>218</v>
      </c>
      <c r="B140" s="354" t="s">
        <v>219</v>
      </c>
      <c r="C140" s="65"/>
      <c r="D140" s="64"/>
      <c r="E140" s="81"/>
      <c r="F140" s="81"/>
      <c r="G140" s="65"/>
      <c r="H140" s="65"/>
      <c r="I140" s="95"/>
      <c r="J140" s="176"/>
      <c r="K140" s="149">
        <f>SUM(C140:I140)</f>
        <v>0</v>
      </c>
      <c r="L140" s="328">
        <v>49</v>
      </c>
      <c r="M140" s="328">
        <f>L140*(1-$N$5)</f>
        <v>49</v>
      </c>
      <c r="N140" s="329">
        <f>K140*M140</f>
        <v>0</v>
      </c>
      <c r="Q140" s="19"/>
      <c r="R140" s="19"/>
      <c r="S140" s="19"/>
      <c r="T140" s="19"/>
      <c r="U140" s="19"/>
    </row>
    <row r="141" ht="15" hidden="1" customHeight="1" outlineLevel="1" spans="1:21">
      <c r="A141" s="61" t="s">
        <v>220</v>
      </c>
      <c r="B141" s="354" t="s">
        <v>221</v>
      </c>
      <c r="C141" s="65"/>
      <c r="D141" s="64"/>
      <c r="E141" s="81"/>
      <c r="F141" s="81"/>
      <c r="G141" s="65"/>
      <c r="H141" s="65"/>
      <c r="I141" s="95"/>
      <c r="J141" s="176"/>
      <c r="K141" s="149">
        <f>SUM(C141:I141)</f>
        <v>0</v>
      </c>
      <c r="L141" s="150">
        <v>32</v>
      </c>
      <c r="M141" s="150">
        <f>L141*(1-$N$5)</f>
        <v>32</v>
      </c>
      <c r="N141" s="151">
        <f>K141*M141</f>
        <v>0</v>
      </c>
      <c r="Q141" s="19"/>
      <c r="R141" s="19"/>
      <c r="S141" s="19"/>
      <c r="T141" s="19"/>
      <c r="U141" s="19"/>
    </row>
    <row r="142" ht="15" hidden="1" customHeight="1" outlineLevel="1" spans="1:21">
      <c r="A142" s="104" t="s">
        <v>222</v>
      </c>
      <c r="B142" s="355" t="s">
        <v>223</v>
      </c>
      <c r="C142" s="268"/>
      <c r="D142" s="356"/>
      <c r="E142" s="205"/>
      <c r="F142" s="205"/>
      <c r="G142" s="268"/>
      <c r="H142" s="268"/>
      <c r="I142" s="398"/>
      <c r="J142" s="176"/>
      <c r="K142" s="322">
        <f>SUM(C142:I142)</f>
        <v>0</v>
      </c>
      <c r="L142" s="328">
        <v>49</v>
      </c>
      <c r="M142" s="328">
        <f>L142*(1-$N$5)</f>
        <v>49</v>
      </c>
      <c r="N142" s="329">
        <f>K142*M142</f>
        <v>0</v>
      </c>
      <c r="Q142" s="19"/>
      <c r="R142" s="19"/>
      <c r="S142" s="19"/>
      <c r="T142" s="19"/>
      <c r="U142" s="19"/>
    </row>
    <row r="143" ht="15" hidden="1" customHeight="1" outlineLevel="1" spans="1:22">
      <c r="A143" s="104" t="s">
        <v>224</v>
      </c>
      <c r="B143" s="355" t="s">
        <v>225</v>
      </c>
      <c r="C143" s="268"/>
      <c r="D143" s="268"/>
      <c r="E143" s="205"/>
      <c r="F143" s="205"/>
      <c r="G143" s="268"/>
      <c r="H143" s="268"/>
      <c r="I143" s="398"/>
      <c r="J143" s="176"/>
      <c r="K143" s="322">
        <f>SUM(C143:I143)</f>
        <v>0</v>
      </c>
      <c r="L143" s="328">
        <v>49</v>
      </c>
      <c r="M143" s="328">
        <f>L143*(1-$N$5)</f>
        <v>49</v>
      </c>
      <c r="N143" s="329">
        <f>K143*M143</f>
        <v>0</v>
      </c>
      <c r="Q143" s="19"/>
      <c r="R143" s="19"/>
      <c r="S143" s="19"/>
      <c r="T143" s="19"/>
      <c r="U143" s="19"/>
      <c r="V143" s="19"/>
    </row>
    <row r="144" ht="15" customHeight="1" outlineLevel="1" spans="1:22">
      <c r="A144" s="79" t="s">
        <v>226</v>
      </c>
      <c r="B144" s="80"/>
      <c r="C144" s="80"/>
      <c r="D144" s="80"/>
      <c r="E144" s="80"/>
      <c r="F144" s="80"/>
      <c r="G144" s="80"/>
      <c r="H144" s="80"/>
      <c r="I144" s="85"/>
      <c r="J144" s="161"/>
      <c r="K144" s="85"/>
      <c r="L144" s="80"/>
      <c r="M144" s="80"/>
      <c r="N144" s="162"/>
      <c r="V144" s="19"/>
    </row>
    <row r="145" s="19" customFormat="1" ht="15" customHeight="1" outlineLevel="1" spans="1:21">
      <c r="A145" s="70" t="s">
        <v>227</v>
      </c>
      <c r="B145" s="233" t="s">
        <v>228</v>
      </c>
      <c r="C145" s="72"/>
      <c r="D145" s="357"/>
      <c r="E145" s="358"/>
      <c r="F145" s="358"/>
      <c r="G145" s="359"/>
      <c r="H145" s="359"/>
      <c r="I145" s="399"/>
      <c r="J145" s="176"/>
      <c r="K145" s="310">
        <f>SUM(C145:I145)</f>
        <v>0</v>
      </c>
      <c r="L145" s="152">
        <v>49</v>
      </c>
      <c r="M145" s="152">
        <v>40</v>
      </c>
      <c r="N145" s="332">
        <f>K145*M145</f>
        <v>0</v>
      </c>
      <c r="O145" s="163"/>
      <c r="Q145" s="25"/>
      <c r="R145" s="25"/>
      <c r="S145" s="25"/>
      <c r="T145" s="25"/>
      <c r="U145" s="25"/>
    </row>
    <row r="146" ht="15" customHeight="1" outlineLevel="1" spans="1:14">
      <c r="A146" s="360" t="s">
        <v>196</v>
      </c>
      <c r="B146" s="361"/>
      <c r="C146" s="360"/>
      <c r="D146" s="360"/>
      <c r="E146" s="360"/>
      <c r="F146" s="360"/>
      <c r="G146" s="360"/>
      <c r="H146" s="360"/>
      <c r="I146" s="400"/>
      <c r="J146" s="331"/>
      <c r="K146" s="84"/>
      <c r="L146" s="85"/>
      <c r="M146" s="85"/>
      <c r="N146" s="168"/>
    </row>
    <row r="147" ht="15" customHeight="1" outlineLevel="1" spans="1:22">
      <c r="A147" s="61" t="s">
        <v>229</v>
      </c>
      <c r="B147" s="249" t="s">
        <v>230</v>
      </c>
      <c r="C147" s="63"/>
      <c r="D147" s="64"/>
      <c r="E147" s="81"/>
      <c r="F147" s="81"/>
      <c r="G147" s="65"/>
      <c r="H147" s="65"/>
      <c r="I147" s="95"/>
      <c r="J147" s="176"/>
      <c r="K147" s="149">
        <f>SUM(C147:I147)</f>
        <v>0</v>
      </c>
      <c r="L147" s="150">
        <v>89</v>
      </c>
      <c r="M147" s="150">
        <v>75</v>
      </c>
      <c r="N147" s="151">
        <f>K147*M147</f>
        <v>0</v>
      </c>
      <c r="V147" s="19"/>
    </row>
    <row r="148" ht="15" hidden="1" customHeight="1" outlineLevel="1" spans="1:14">
      <c r="A148" s="362" t="s">
        <v>231</v>
      </c>
      <c r="B148" s="249" t="s">
        <v>232</v>
      </c>
      <c r="C148" s="63"/>
      <c r="D148" s="63"/>
      <c r="E148" s="83"/>
      <c r="F148" s="83"/>
      <c r="G148" s="63"/>
      <c r="H148" s="63"/>
      <c r="I148" s="330"/>
      <c r="J148" s="176"/>
      <c r="K148" s="149">
        <f>SUM(C148:I148)</f>
        <v>0</v>
      </c>
      <c r="L148" s="328">
        <v>69</v>
      </c>
      <c r="M148" s="328">
        <f>L148*(1-$N$5)</f>
        <v>69</v>
      </c>
      <c r="N148" s="328">
        <f>K148*M148</f>
        <v>0</v>
      </c>
    </row>
    <row r="149" s="19" customFormat="1" ht="15" customHeight="1" outlineLevel="1" spans="1:22">
      <c r="A149" s="99"/>
      <c r="B149" s="28"/>
      <c r="C149" s="18"/>
      <c r="D149" s="18"/>
      <c r="E149" s="18"/>
      <c r="F149" s="18"/>
      <c r="G149" s="18"/>
      <c r="H149" s="18"/>
      <c r="I149" s="190"/>
      <c r="J149" s="25"/>
      <c r="K149" s="401"/>
      <c r="L149" s="192"/>
      <c r="M149" s="192"/>
      <c r="N149" s="193"/>
      <c r="O149" s="163"/>
      <c r="Q149" s="25"/>
      <c r="R149" s="25"/>
      <c r="S149" s="25"/>
      <c r="T149" s="25"/>
      <c r="U149" s="25"/>
      <c r="V149" s="25"/>
    </row>
    <row r="150" ht="15" customHeight="1" outlineLevel="1" spans="1:14">
      <c r="A150" s="86" t="s">
        <v>233</v>
      </c>
      <c r="B150" s="87" t="s">
        <v>28</v>
      </c>
      <c r="C150" s="204" t="s">
        <v>66</v>
      </c>
      <c r="D150" s="204" t="s">
        <v>67</v>
      </c>
      <c r="E150" s="204" t="s">
        <v>68</v>
      </c>
      <c r="F150" s="204" t="s">
        <v>69</v>
      </c>
      <c r="G150" s="90"/>
      <c r="H150" s="90"/>
      <c r="I150" s="170"/>
      <c r="J150" s="141"/>
      <c r="K150" s="171" t="s">
        <v>36</v>
      </c>
      <c r="L150" s="172" t="s">
        <v>37</v>
      </c>
      <c r="M150" s="172" t="s">
        <v>38</v>
      </c>
      <c r="N150" s="173" t="s">
        <v>172</v>
      </c>
    </row>
    <row r="151" ht="15" customHeight="1" outlineLevel="1" spans="1:14">
      <c r="A151" s="91" t="s">
        <v>173</v>
      </c>
      <c r="B151" s="92"/>
      <c r="C151" s="92"/>
      <c r="D151" s="92"/>
      <c r="E151" s="92"/>
      <c r="F151" s="92"/>
      <c r="G151" s="92"/>
      <c r="H151" s="92"/>
      <c r="I151" s="174"/>
      <c r="J151" s="161"/>
      <c r="K151" s="174"/>
      <c r="L151" s="92"/>
      <c r="M151" s="92"/>
      <c r="N151" s="175"/>
    </row>
    <row r="152" ht="15" customHeight="1" outlineLevel="1" spans="1:14">
      <c r="A152" s="61" t="s">
        <v>234</v>
      </c>
      <c r="B152" s="62" t="s">
        <v>177</v>
      </c>
      <c r="C152" s="63"/>
      <c r="D152" s="64"/>
      <c r="E152" s="81"/>
      <c r="F152" s="205"/>
      <c r="G152" s="209"/>
      <c r="H152" s="209"/>
      <c r="I152" s="402"/>
      <c r="J152" s="148"/>
      <c r="K152" s="149">
        <f>SUM(C152:I152)</f>
        <v>0</v>
      </c>
      <c r="L152" s="150">
        <v>35</v>
      </c>
      <c r="M152" s="150">
        <v>30</v>
      </c>
      <c r="N152" s="151">
        <f>K152*M152</f>
        <v>0</v>
      </c>
    </row>
    <row r="153" ht="15" hidden="1" customHeight="1" outlineLevel="1" spans="1:21">
      <c r="A153" s="61" t="s">
        <v>235</v>
      </c>
      <c r="B153" s="62" t="s">
        <v>182</v>
      </c>
      <c r="C153" s="83"/>
      <c r="D153" s="63"/>
      <c r="E153" s="63"/>
      <c r="F153" s="363"/>
      <c r="G153" s="364"/>
      <c r="H153" s="364"/>
      <c r="I153" s="364"/>
      <c r="J153" s="165"/>
      <c r="K153" s="149">
        <f>SUM(C153:I153)</f>
        <v>0</v>
      </c>
      <c r="L153" s="166">
        <v>44</v>
      </c>
      <c r="M153" s="150">
        <f>L153*(1-$N$5)</f>
        <v>44</v>
      </c>
      <c r="N153" s="151">
        <f>K153*M153</f>
        <v>0</v>
      </c>
      <c r="Q153" s="17"/>
      <c r="R153" s="17"/>
      <c r="S153" s="17"/>
      <c r="T153" s="17"/>
      <c r="U153" s="17"/>
    </row>
    <row r="154" ht="15" hidden="1" customHeight="1" outlineLevel="1" spans="1:21">
      <c r="A154" s="91" t="s">
        <v>183</v>
      </c>
      <c r="B154" s="92"/>
      <c r="C154" s="92"/>
      <c r="D154" s="92"/>
      <c r="E154" s="92"/>
      <c r="F154" s="365"/>
      <c r="G154" s="92"/>
      <c r="H154" s="92"/>
      <c r="I154" s="92"/>
      <c r="J154" s="161"/>
      <c r="K154" s="174"/>
      <c r="L154" s="92"/>
      <c r="M154" s="92"/>
      <c r="N154" s="175"/>
      <c r="Q154" s="18"/>
      <c r="R154" s="18"/>
      <c r="S154" s="18"/>
      <c r="T154" s="18"/>
      <c r="U154" s="18"/>
    </row>
    <row r="155" ht="15" hidden="1" customHeight="1" outlineLevel="1" spans="1:14">
      <c r="A155" s="61" t="s">
        <v>236</v>
      </c>
      <c r="B155" s="229" t="s">
        <v>237</v>
      </c>
      <c r="C155" s="63"/>
      <c r="D155" s="64"/>
      <c r="E155" s="81"/>
      <c r="F155" s="363"/>
      <c r="G155" s="366"/>
      <c r="H155" s="366"/>
      <c r="I155" s="366"/>
      <c r="J155" s="165"/>
      <c r="K155" s="149">
        <f>SUM(C155:I155)</f>
        <v>0</v>
      </c>
      <c r="L155" s="150">
        <v>29</v>
      </c>
      <c r="M155" s="150">
        <f>L155*(1-$N$5)</f>
        <v>29</v>
      </c>
      <c r="N155" s="151">
        <f>K155*M155</f>
        <v>0</v>
      </c>
    </row>
    <row r="156" ht="15" customHeight="1" outlineLevel="1" spans="1:22">
      <c r="A156" s="367" t="s">
        <v>226</v>
      </c>
      <c r="B156" s="92"/>
      <c r="C156" s="92"/>
      <c r="D156" s="92"/>
      <c r="E156" s="92"/>
      <c r="F156" s="365"/>
      <c r="G156" s="92"/>
      <c r="H156" s="92"/>
      <c r="I156" s="92"/>
      <c r="J156" s="161"/>
      <c r="K156" s="174"/>
      <c r="L156" s="92"/>
      <c r="M156" s="92"/>
      <c r="N156" s="175"/>
      <c r="V156" s="17"/>
    </row>
    <row r="157" ht="15" customHeight="1" outlineLevel="1" spans="1:22">
      <c r="A157" s="248" t="s">
        <v>238</v>
      </c>
      <c r="B157" s="249" t="s">
        <v>192</v>
      </c>
      <c r="C157" s="63"/>
      <c r="D157" s="63"/>
      <c r="E157" s="83"/>
      <c r="F157" s="268"/>
      <c r="G157" s="206"/>
      <c r="H157" s="206"/>
      <c r="I157" s="302"/>
      <c r="J157" s="176"/>
      <c r="K157" s="149">
        <f>SUM(C157:I157)</f>
        <v>0</v>
      </c>
      <c r="L157" s="403">
        <v>44</v>
      </c>
      <c r="M157" s="328">
        <v>35</v>
      </c>
      <c r="N157" s="329">
        <f>K157*M157</f>
        <v>0</v>
      </c>
      <c r="V157" s="18"/>
    </row>
    <row r="158" s="17" customFormat="1" ht="15" customHeight="1" outlineLevel="1" spans="1:22">
      <c r="A158" s="367" t="s">
        <v>239</v>
      </c>
      <c r="B158" s="92"/>
      <c r="C158" s="92"/>
      <c r="D158" s="92"/>
      <c r="E158" s="92"/>
      <c r="F158" s="92"/>
      <c r="G158" s="92"/>
      <c r="H158" s="92"/>
      <c r="I158" s="174"/>
      <c r="J158" s="161"/>
      <c r="K158" s="174"/>
      <c r="L158" s="92"/>
      <c r="M158" s="92"/>
      <c r="N158" s="175"/>
      <c r="O158" s="134"/>
      <c r="Q158" s="25"/>
      <c r="R158" s="25"/>
      <c r="S158" s="25"/>
      <c r="T158" s="25"/>
      <c r="U158" s="25"/>
      <c r="V158" s="25"/>
    </row>
    <row r="159" s="18" customFormat="1" ht="15" customHeight="1" outlineLevel="1" spans="1:22">
      <c r="A159" s="248" t="s">
        <v>240</v>
      </c>
      <c r="B159" s="249" t="s">
        <v>198</v>
      </c>
      <c r="C159" s="83"/>
      <c r="D159" s="63"/>
      <c r="E159" s="75"/>
      <c r="F159" s="205"/>
      <c r="G159" s="364"/>
      <c r="H159" s="364"/>
      <c r="I159" s="364"/>
      <c r="J159" s="165"/>
      <c r="K159" s="149">
        <f>SUM(C159:I159)</f>
        <v>0</v>
      </c>
      <c r="L159" s="403">
        <v>79</v>
      </c>
      <c r="M159" s="328">
        <v>65</v>
      </c>
      <c r="N159" s="329">
        <f>K159*M159</f>
        <v>0</v>
      </c>
      <c r="O159" s="139"/>
      <c r="Q159" s="25"/>
      <c r="R159" s="25"/>
      <c r="S159" s="25"/>
      <c r="T159" s="25"/>
      <c r="U159" s="25"/>
      <c r="V159" s="25"/>
    </row>
    <row r="160" ht="15" hidden="1" customHeight="1" outlineLevel="1" spans="1:14">
      <c r="A160" s="248" t="s">
        <v>241</v>
      </c>
      <c r="B160" s="249" t="s">
        <v>200</v>
      </c>
      <c r="C160" s="83"/>
      <c r="D160" s="63"/>
      <c r="E160" s="75"/>
      <c r="F160" s="363"/>
      <c r="G160" s="364"/>
      <c r="H160" s="364"/>
      <c r="I160" s="364"/>
      <c r="J160" s="165"/>
      <c r="K160" s="149">
        <f>SUM(C160:I160)</f>
        <v>0</v>
      </c>
      <c r="L160" s="403">
        <v>65</v>
      </c>
      <c r="M160" s="328">
        <f>L160*(1-$N$5)</f>
        <v>65</v>
      </c>
      <c r="N160" s="329">
        <f>K160*M160</f>
        <v>0</v>
      </c>
    </row>
    <row r="161" ht="15" customHeight="1" outlineLevel="1" spans="1:14">
      <c r="A161" s="367" t="s">
        <v>242</v>
      </c>
      <c r="B161" s="92"/>
      <c r="C161" s="92"/>
      <c r="D161" s="92"/>
      <c r="E161" s="92"/>
      <c r="F161" s="92"/>
      <c r="G161" s="92"/>
      <c r="H161" s="92"/>
      <c r="I161" s="174"/>
      <c r="J161" s="161"/>
      <c r="K161" s="174"/>
      <c r="L161" s="92"/>
      <c r="M161" s="92"/>
      <c r="N161" s="175"/>
    </row>
    <row r="162" ht="15" customHeight="1" outlineLevel="1" spans="1:14">
      <c r="A162" s="248" t="s">
        <v>243</v>
      </c>
      <c r="B162" s="249" t="s">
        <v>195</v>
      </c>
      <c r="C162" s="83"/>
      <c r="D162" s="63"/>
      <c r="E162" s="75"/>
      <c r="F162" s="368"/>
      <c r="G162" s="364"/>
      <c r="H162" s="364"/>
      <c r="I162" s="364"/>
      <c r="J162" s="165"/>
      <c r="K162" s="149">
        <f>SUM(C162:I162)</f>
        <v>0</v>
      </c>
      <c r="L162" s="403">
        <v>75</v>
      </c>
      <c r="M162" s="328">
        <f>L162*(1-$N$5)</f>
        <v>75</v>
      </c>
      <c r="N162" s="329">
        <f>K162*M162</f>
        <v>0</v>
      </c>
    </row>
    <row r="163" ht="15" hidden="1" customHeight="1" outlineLevel="1" spans="1:14">
      <c r="A163" s="369" t="s">
        <v>51</v>
      </c>
      <c r="B163" s="211"/>
      <c r="C163" s="211"/>
      <c r="D163" s="211"/>
      <c r="E163" s="211"/>
      <c r="F163" s="211"/>
      <c r="G163" s="211"/>
      <c r="H163" s="211"/>
      <c r="I163" s="286"/>
      <c r="J163" s="161"/>
      <c r="K163" s="286"/>
      <c r="L163" s="211"/>
      <c r="M163" s="211"/>
      <c r="N163" s="287"/>
    </row>
    <row r="164" ht="15" hidden="1" customHeight="1" outlineLevel="1" spans="1:14">
      <c r="A164" s="212" t="s">
        <v>244</v>
      </c>
      <c r="B164" s="20" t="s">
        <v>106</v>
      </c>
      <c r="C164" s="370"/>
      <c r="D164" s="370"/>
      <c r="E164" s="370"/>
      <c r="F164" s="370"/>
      <c r="G164" s="215"/>
      <c r="H164" s="215"/>
      <c r="I164" s="288"/>
      <c r="J164" s="161"/>
      <c r="K164" s="149">
        <f>SUM(C164:I164)</f>
        <v>0</v>
      </c>
      <c r="L164" s="403">
        <v>22</v>
      </c>
      <c r="M164" s="328">
        <f>L164*(1-$N$5)</f>
        <v>22</v>
      </c>
      <c r="N164" s="329">
        <f>K164*M164</f>
        <v>0</v>
      </c>
    </row>
    <row r="165" ht="15" customHeight="1" outlineLevel="1" spans="1:14">
      <c r="A165" s="371"/>
      <c r="B165" s="372"/>
      <c r="C165" s="373"/>
      <c r="D165" s="373"/>
      <c r="E165" s="373"/>
      <c r="F165" s="374"/>
      <c r="G165" s="374"/>
      <c r="H165" s="374"/>
      <c r="I165" s="374"/>
      <c r="J165" s="404"/>
      <c r="K165" s="405"/>
      <c r="L165" s="406"/>
      <c r="M165" s="407"/>
      <c r="N165" s="407"/>
    </row>
    <row r="166" ht="15" hidden="1" customHeight="1" outlineLevel="1" spans="1:20">
      <c r="A166" s="219" t="s">
        <v>245</v>
      </c>
      <c r="B166" s="375" t="s">
        <v>28</v>
      </c>
      <c r="C166" s="221" t="s">
        <v>246</v>
      </c>
      <c r="D166" s="376"/>
      <c r="E166" s="223"/>
      <c r="F166" s="223"/>
      <c r="G166" s="223"/>
      <c r="H166" s="223"/>
      <c r="I166" s="408"/>
      <c r="J166" s="141"/>
      <c r="K166" s="294" t="s">
        <v>36</v>
      </c>
      <c r="L166" s="295" t="s">
        <v>37</v>
      </c>
      <c r="M166" s="295" t="s">
        <v>38</v>
      </c>
      <c r="N166" s="296" t="s">
        <v>5</v>
      </c>
      <c r="Q166" s="427">
        <v>99</v>
      </c>
      <c r="R166" s="427">
        <v>199</v>
      </c>
      <c r="S166" s="427">
        <v>299</v>
      </c>
      <c r="T166" s="427">
        <v>399</v>
      </c>
    </row>
    <row r="167" ht="15" hidden="1" customHeight="1" outlineLevel="1" spans="1:20">
      <c r="A167" s="61" t="s">
        <v>247</v>
      </c>
      <c r="B167" s="229" t="s">
        <v>248</v>
      </c>
      <c r="C167" s="65"/>
      <c r="D167" s="230"/>
      <c r="E167" s="206"/>
      <c r="F167" s="231" t="s">
        <v>140</v>
      </c>
      <c r="G167" s="206"/>
      <c r="H167" s="206"/>
      <c r="I167" s="302"/>
      <c r="J167" s="148"/>
      <c r="K167" s="149">
        <f>SUM(C167:I167)</f>
        <v>0</v>
      </c>
      <c r="L167" s="409">
        <v>16</v>
      </c>
      <c r="M167" s="150">
        <f>IF(K167&gt;T166,T167,IF(K167&gt;S166,S167,IF(K167&gt;R166,R167,Q167)))</f>
        <v>16</v>
      </c>
      <c r="N167" s="311">
        <f>K167*M167</f>
        <v>0</v>
      </c>
      <c r="P167" s="309" t="s">
        <v>249</v>
      </c>
      <c r="Q167" s="346">
        <v>16</v>
      </c>
      <c r="R167" s="346">
        <v>15</v>
      </c>
      <c r="S167" s="346">
        <v>14</v>
      </c>
      <c r="T167" s="346">
        <v>12</v>
      </c>
    </row>
    <row r="168" ht="15" hidden="1" customHeight="1" outlineLevel="1" spans="1:20">
      <c r="A168" s="61" t="s">
        <v>250</v>
      </c>
      <c r="B168" s="249" t="s">
        <v>139</v>
      </c>
      <c r="C168" s="65"/>
      <c r="D168" s="230"/>
      <c r="E168" s="206"/>
      <c r="F168" s="231" t="s">
        <v>140</v>
      </c>
      <c r="G168" s="206"/>
      <c r="H168" s="206"/>
      <c r="I168" s="302"/>
      <c r="J168" s="148"/>
      <c r="K168" s="149">
        <f>SUM(C168:I168)</f>
        <v>0</v>
      </c>
      <c r="L168" s="409">
        <v>18</v>
      </c>
      <c r="M168" s="150">
        <f>IF(K168&gt;T90,T91,IF(K168&gt;S90,S91,IF(K168&gt;R90,R91,Q91)))</f>
        <v>18</v>
      </c>
      <c r="N168" s="311">
        <f>K168*M168</f>
        <v>0</v>
      </c>
      <c r="P168" s="301" t="s">
        <v>251</v>
      </c>
      <c r="Q168" s="346">
        <v>16</v>
      </c>
      <c r="R168" s="346">
        <v>15</v>
      </c>
      <c r="S168" s="346">
        <v>14</v>
      </c>
      <c r="T168" s="346">
        <v>12</v>
      </c>
    </row>
    <row r="169" ht="15" hidden="1" customHeight="1" outlineLevel="1" spans="1:14">
      <c r="A169" s="61" t="s">
        <v>252</v>
      </c>
      <c r="B169" s="229" t="s">
        <v>253</v>
      </c>
      <c r="C169" s="65"/>
      <c r="D169" s="230"/>
      <c r="E169" s="206"/>
      <c r="F169" s="231" t="s">
        <v>140</v>
      </c>
      <c r="G169" s="206"/>
      <c r="H169" s="206"/>
      <c r="I169" s="302"/>
      <c r="J169" s="148"/>
      <c r="K169" s="149">
        <f>SUM(C169:I169)</f>
        <v>0</v>
      </c>
      <c r="L169" s="409">
        <v>16</v>
      </c>
      <c r="M169" s="150">
        <f>IF(K167&gt;T166,T167,IF(K167&gt;S166,S167,IF(K167&gt;R166,R167,Q167)))</f>
        <v>16</v>
      </c>
      <c r="N169" s="311">
        <f>K169*M169</f>
        <v>0</v>
      </c>
    </row>
    <row r="170" ht="15" hidden="1" customHeight="1" outlineLevel="1" spans="1:20">
      <c r="A170" s="228" t="s">
        <v>155</v>
      </c>
      <c r="B170" s="257" t="s">
        <v>156</v>
      </c>
      <c r="C170" s="65"/>
      <c r="D170" s="230"/>
      <c r="E170" s="206"/>
      <c r="F170" s="231" t="s">
        <v>137</v>
      </c>
      <c r="G170" s="206"/>
      <c r="H170" s="206"/>
      <c r="I170" s="302"/>
      <c r="J170" s="148"/>
      <c r="K170" s="149">
        <f>SUM(C170)</f>
        <v>0</v>
      </c>
      <c r="L170" s="409">
        <v>18</v>
      </c>
      <c r="M170" s="409">
        <f>IF(K170&gt;T96,T97,IF(K170&gt;S96,S97,IF(K170&gt;R96,R97,Q97)))</f>
        <v>18</v>
      </c>
      <c r="N170" s="311">
        <f>K170*M170</f>
        <v>0</v>
      </c>
      <c r="Q170" s="428">
        <v>9</v>
      </c>
      <c r="R170" s="428">
        <v>29</v>
      </c>
      <c r="S170" s="428">
        <v>49</v>
      </c>
      <c r="T170" s="428">
        <v>99</v>
      </c>
    </row>
    <row r="171" ht="15" customHeight="1" outlineLevel="1" spans="1:20">
      <c r="A171" s="377" t="s">
        <v>254</v>
      </c>
      <c r="B171" s="249"/>
      <c r="C171" s="63"/>
      <c r="D171" s="378"/>
      <c r="E171" s="379"/>
      <c r="F171" s="380" t="s">
        <v>255</v>
      </c>
      <c r="G171" s="379"/>
      <c r="H171" s="379"/>
      <c r="I171" s="410"/>
      <c r="J171" s="148"/>
      <c r="K171" s="149">
        <f>C171</f>
        <v>0</v>
      </c>
      <c r="L171" s="409">
        <v>69</v>
      </c>
      <c r="M171" s="150">
        <v>70</v>
      </c>
      <c r="N171" s="304">
        <f>K171*M171</f>
        <v>0</v>
      </c>
      <c r="P171" s="411" t="s">
        <v>256</v>
      </c>
      <c r="Q171" s="346">
        <v>69</v>
      </c>
      <c r="R171" s="346">
        <v>65</v>
      </c>
      <c r="S171" s="346">
        <v>59</v>
      </c>
      <c r="T171" s="346">
        <v>55</v>
      </c>
    </row>
    <row r="172" ht="15" customHeight="1" outlineLevel="1" spans="1:14">
      <c r="A172" s="381"/>
      <c r="B172" s="382"/>
      <c r="C172" s="383"/>
      <c r="D172" s="383"/>
      <c r="E172" s="383"/>
      <c r="F172" s="383"/>
      <c r="G172" s="383"/>
      <c r="H172" s="383"/>
      <c r="I172" s="383"/>
      <c r="J172" s="412"/>
      <c r="K172" s="413"/>
      <c r="L172" s="414"/>
      <c r="M172" s="414"/>
      <c r="N172" s="415"/>
    </row>
    <row r="173" ht="15" hidden="1" customHeight="1" outlineLevel="1" spans="1:14">
      <c r="A173" s="219" t="s">
        <v>257</v>
      </c>
      <c r="B173" s="220" t="s">
        <v>28</v>
      </c>
      <c r="C173" s="221" t="s">
        <v>147</v>
      </c>
      <c r="D173" s="221" t="s">
        <v>148</v>
      </c>
      <c r="E173" s="221" t="s">
        <v>149</v>
      </c>
      <c r="F173" s="221" t="s">
        <v>150</v>
      </c>
      <c r="G173" s="222"/>
      <c r="H173" s="223"/>
      <c r="I173" s="408"/>
      <c r="J173" s="141"/>
      <c r="K173" s="294" t="s">
        <v>36</v>
      </c>
      <c r="L173" s="295" t="s">
        <v>37</v>
      </c>
      <c r="M173" s="295" t="s">
        <v>38</v>
      </c>
      <c r="N173" s="296" t="s">
        <v>5</v>
      </c>
    </row>
    <row r="174" ht="15" hidden="1" customHeight="1" outlineLevel="1" spans="1:14">
      <c r="A174" s="248" t="s">
        <v>258</v>
      </c>
      <c r="B174" s="249" t="s">
        <v>152</v>
      </c>
      <c r="C174" s="63"/>
      <c r="D174" s="63"/>
      <c r="E174" s="63"/>
      <c r="F174" s="63"/>
      <c r="G174" s="241"/>
      <c r="H174" s="242" t="s">
        <v>153</v>
      </c>
      <c r="I174" s="282"/>
      <c r="J174" s="148"/>
      <c r="K174" s="149">
        <f>SUM(C174:I174)</f>
        <v>0</v>
      </c>
      <c r="L174" s="150">
        <v>18</v>
      </c>
      <c r="M174" s="150">
        <f>IF(K174&gt;T94,T95,IF(K174&gt;S94,S95,IF(K174&gt;R94,R95,Q95)))</f>
        <v>18</v>
      </c>
      <c r="N174" s="151">
        <f>K174*M174</f>
        <v>0</v>
      </c>
    </row>
    <row r="175" ht="15" hidden="1" customHeight="1" outlineLevel="1" spans="1:14">
      <c r="A175" s="99"/>
      <c r="B175" s="28"/>
      <c r="C175" s="18"/>
      <c r="D175" s="18"/>
      <c r="E175" s="18"/>
      <c r="F175" s="18"/>
      <c r="G175" s="18"/>
      <c r="H175" s="18"/>
      <c r="I175" s="18"/>
      <c r="J175" s="25"/>
      <c r="K175" s="192"/>
      <c r="L175" s="192"/>
      <c r="M175" s="192"/>
      <c r="N175" s="193"/>
    </row>
    <row r="176" ht="15" hidden="1" customHeight="1" outlineLevel="1" spans="1:22">
      <c r="A176" s="384" t="s">
        <v>259</v>
      </c>
      <c r="B176" s="252"/>
      <c r="C176" s="385" t="s">
        <v>133</v>
      </c>
      <c r="D176" s="386"/>
      <c r="E176" s="387"/>
      <c r="F176" s="387"/>
      <c r="G176" s="388"/>
      <c r="H176" s="388"/>
      <c r="I176" s="416"/>
      <c r="J176" s="303"/>
      <c r="K176" s="294" t="s">
        <v>36</v>
      </c>
      <c r="L176" s="295" t="s">
        <v>37</v>
      </c>
      <c r="M176" s="295" t="s">
        <v>38</v>
      </c>
      <c r="N176" s="296" t="s">
        <v>5</v>
      </c>
      <c r="P176" s="301"/>
      <c r="Q176" s="345">
        <v>24</v>
      </c>
      <c r="R176" s="345">
        <v>49</v>
      </c>
      <c r="S176" s="345">
        <v>99</v>
      </c>
      <c r="T176" s="345">
        <v>199</v>
      </c>
      <c r="U176" s="345">
        <v>299</v>
      </c>
      <c r="V176" s="345">
        <v>399</v>
      </c>
    </row>
    <row r="177" ht="15" hidden="1" customHeight="1" outlineLevel="1" spans="1:22">
      <c r="A177" s="389" t="s">
        <v>159</v>
      </c>
      <c r="B177" s="390" t="s">
        <v>156</v>
      </c>
      <c r="C177" s="65"/>
      <c r="D177" s="260"/>
      <c r="E177" s="258"/>
      <c r="F177" s="391" t="s">
        <v>160</v>
      </c>
      <c r="G177" s="258"/>
      <c r="H177" s="258"/>
      <c r="I177" s="258"/>
      <c r="J177" s="148"/>
      <c r="K177" s="417">
        <f>SUM(C177)</f>
        <v>0</v>
      </c>
      <c r="L177" s="418">
        <v>8.5</v>
      </c>
      <c r="M177" s="418">
        <f>IF(K177&gt;V176,V177,IF(K177&gt;U176,U177,IF(K177&gt;T176,T177,IF(K177&gt;S176,S177,IF(K177&gt;R176,R177,Q177)))))</f>
        <v>8.5</v>
      </c>
      <c r="N177" s="324">
        <f>K177*M177</f>
        <v>0</v>
      </c>
      <c r="P177" s="297" t="s">
        <v>161</v>
      </c>
      <c r="Q177" s="346">
        <v>8.5</v>
      </c>
      <c r="R177" s="346">
        <v>8</v>
      </c>
      <c r="S177" s="346">
        <v>7.5</v>
      </c>
      <c r="T177" s="346">
        <v>6.5</v>
      </c>
      <c r="U177" s="347">
        <v>6</v>
      </c>
      <c r="V177" s="346">
        <v>5</v>
      </c>
    </row>
    <row r="178" ht="15" hidden="1" customHeight="1" spans="1:22">
      <c r="A178" s="228" t="s">
        <v>162</v>
      </c>
      <c r="B178" s="257" t="s">
        <v>156</v>
      </c>
      <c r="C178" s="65"/>
      <c r="D178" s="96"/>
      <c r="E178" s="258"/>
      <c r="F178" s="259" t="s">
        <v>160</v>
      </c>
      <c r="G178" s="258"/>
      <c r="H178" s="258"/>
      <c r="I178" s="258"/>
      <c r="J178" s="148"/>
      <c r="K178" s="322">
        <f>SUM(C178)</f>
        <v>0</v>
      </c>
      <c r="L178" s="323">
        <v>9</v>
      </c>
      <c r="M178" s="323">
        <f>IF(K178&gt;V176,V178,IF(K178&gt;U176,U178,IF(K178&gt;T176,T178,IF(K178&gt;S176,S178,IF(K178&gt;R176,R178,Q178)))))</f>
        <v>9</v>
      </c>
      <c r="N178" s="324">
        <f>K178*M178</f>
        <v>0</v>
      </c>
      <c r="P178" s="297" t="s">
        <v>163</v>
      </c>
      <c r="Q178" s="348">
        <v>9</v>
      </c>
      <c r="R178" s="346">
        <v>8.5</v>
      </c>
      <c r="S178" s="346">
        <v>8</v>
      </c>
      <c r="T178" s="346">
        <v>7</v>
      </c>
      <c r="U178" s="347">
        <v>6.5</v>
      </c>
      <c r="V178" s="346">
        <v>5.5</v>
      </c>
    </row>
    <row r="179" ht="15" hidden="1" customHeight="1" outlineLevel="1" spans="1:14">
      <c r="A179" s="228" t="s">
        <v>164</v>
      </c>
      <c r="B179" s="257" t="s">
        <v>156</v>
      </c>
      <c r="C179" s="65"/>
      <c r="D179" s="261" t="s">
        <v>165</v>
      </c>
      <c r="E179" s="258"/>
      <c r="F179" s="262"/>
      <c r="G179" s="258"/>
      <c r="H179" s="258"/>
      <c r="I179" s="258"/>
      <c r="J179" s="148"/>
      <c r="K179" s="322">
        <f>SUM(C179)</f>
        <v>0</v>
      </c>
      <c r="L179" s="323">
        <v>8.5</v>
      </c>
      <c r="M179" s="323">
        <f>IF(K179&gt;V176,V177,IF(K179&gt;U176,U177,IF(K179&gt;T176,T177,IF(K179&gt;S176,S177,IF(K179&gt;R176,R177,Q177)))))</f>
        <v>8.5</v>
      </c>
      <c r="N179" s="324">
        <f>K179*M179</f>
        <v>0</v>
      </c>
    </row>
    <row r="180" ht="15" hidden="1" customHeight="1" outlineLevel="1" spans="1:21">
      <c r="A180" s="228" t="s">
        <v>166</v>
      </c>
      <c r="B180" s="257" t="s">
        <v>156</v>
      </c>
      <c r="C180" s="65"/>
      <c r="D180" s="261" t="s">
        <v>165</v>
      </c>
      <c r="E180" s="258"/>
      <c r="F180" s="259"/>
      <c r="G180" s="258"/>
      <c r="H180" s="258"/>
      <c r="I180" s="258"/>
      <c r="J180" s="148"/>
      <c r="K180" s="322">
        <f>SUM(C180)</f>
        <v>0</v>
      </c>
      <c r="L180" s="323">
        <v>9</v>
      </c>
      <c r="M180" s="323">
        <f>IF(K180&gt;V176,V178,IF(K180&gt;U176,U178,IF(K180&gt;T176,T178,IF(K180&gt;S176,S178,IF(K180&gt;R176,R178,Q178)))))</f>
        <v>9</v>
      </c>
      <c r="N180" s="324">
        <f>K180*M180</f>
        <v>0</v>
      </c>
      <c r="Q180" s="349"/>
      <c r="R180" s="349"/>
      <c r="S180" s="349"/>
      <c r="T180" s="349"/>
      <c r="U180" s="349"/>
    </row>
    <row r="181" ht="15" customHeight="1" outlineLevel="1" spans="1:21">
      <c r="A181" s="263"/>
      <c r="B181" s="28"/>
      <c r="C181" s="54"/>
      <c r="D181" s="54"/>
      <c r="E181" s="54"/>
      <c r="F181" s="54"/>
      <c r="G181" s="54"/>
      <c r="H181" s="54"/>
      <c r="I181" s="54"/>
      <c r="J181" s="136"/>
      <c r="K181" s="325"/>
      <c r="L181" s="138"/>
      <c r="M181" s="138"/>
      <c r="N181" s="138"/>
      <c r="Q181" s="350"/>
      <c r="R181" s="350" t="s">
        <v>167</v>
      </c>
      <c r="S181" s="350"/>
      <c r="T181" s="351"/>
      <c r="U181" s="351"/>
    </row>
    <row r="182" ht="15" customHeight="1" outlineLevel="1" spans="1:14">
      <c r="A182" s="264"/>
      <c r="B182" s="28"/>
      <c r="C182" s="18"/>
      <c r="D182" s="18"/>
      <c r="E182" s="18"/>
      <c r="F182" s="18"/>
      <c r="G182" s="100"/>
      <c r="H182" s="101"/>
      <c r="I182" s="101" t="s">
        <v>260</v>
      </c>
      <c r="J182" s="182"/>
      <c r="K182" s="183" t="s">
        <v>36</v>
      </c>
      <c r="L182" s="184" t="s">
        <v>37</v>
      </c>
      <c r="M182" s="184" t="s">
        <v>76</v>
      </c>
      <c r="N182" s="184" t="s">
        <v>5</v>
      </c>
    </row>
    <row r="183" ht="15" customHeight="1" outlineLevel="1" spans="1:14">
      <c r="A183" s="99"/>
      <c r="B183" s="28"/>
      <c r="C183" s="18"/>
      <c r="D183" s="18"/>
      <c r="E183" s="18"/>
      <c r="F183" s="18"/>
      <c r="G183" s="25"/>
      <c r="H183" s="25"/>
      <c r="I183" s="185"/>
      <c r="J183" s="186"/>
      <c r="K183" s="419">
        <f>SUM(K111:K164)</f>
        <v>0</v>
      </c>
      <c r="L183" s="188">
        <f>SUMPRODUCT(K111:K164,L111:L164)</f>
        <v>0</v>
      </c>
      <c r="M183" s="189">
        <f>$N$5</f>
        <v>0</v>
      </c>
      <c r="N183" s="188">
        <f>SUM(N111:N164)</f>
        <v>0</v>
      </c>
    </row>
    <row r="184" ht="15" customHeight="1" outlineLevel="1" spans="1:14">
      <c r="A184" s="99"/>
      <c r="B184" s="28"/>
      <c r="C184" s="18"/>
      <c r="D184" s="18"/>
      <c r="E184" s="18"/>
      <c r="F184" s="18"/>
      <c r="G184" s="18"/>
      <c r="H184" s="18"/>
      <c r="I184" s="18"/>
      <c r="J184" s="25"/>
      <c r="K184" s="420"/>
      <c r="L184" s="421" t="e">
        <f>+K114*L114+K111*L111+K112*L112+#REF!*#REF!+K116*L116+K117*L117+K119*L119+K138*L138+K134*L134+K136*L136+#REF!*#REF!+K140*L140+K141*L141+K145*L145+K153*L153+K152*L152+K155*L155</f>
        <v>#REF!</v>
      </c>
      <c r="M184" s="420"/>
      <c r="N184" s="193"/>
    </row>
    <row r="185" ht="15" customHeight="1" outlineLevel="1" spans="1:14">
      <c r="A185" s="102" t="s">
        <v>261</v>
      </c>
      <c r="B185" s="103"/>
      <c r="C185" s="103"/>
      <c r="D185" s="103"/>
      <c r="E185" s="103"/>
      <c r="F185" s="103"/>
      <c r="G185" s="103"/>
      <c r="H185" s="103"/>
      <c r="I185" s="103"/>
      <c r="J185" s="194"/>
      <c r="K185" s="103" t="s">
        <v>262</v>
      </c>
      <c r="L185" s="103"/>
      <c r="M185" s="103"/>
      <c r="N185" s="195"/>
    </row>
    <row r="186" ht="15" customHeight="1" outlineLevel="1" spans="1:14">
      <c r="A186" s="392" t="s">
        <v>263</v>
      </c>
      <c r="B186" s="28"/>
      <c r="C186" s="54"/>
      <c r="D186" s="54"/>
      <c r="E186" s="54"/>
      <c r="F186" s="54"/>
      <c r="G186" s="54"/>
      <c r="H186" s="54"/>
      <c r="I186" s="422"/>
      <c r="J186" s="136"/>
      <c r="K186" s="423"/>
      <c r="L186" s="138"/>
      <c r="M186" s="138"/>
      <c r="N186" s="138"/>
    </row>
    <row r="187" ht="15" customHeight="1" outlineLevel="1" spans="1:14">
      <c r="A187" s="55" t="s">
        <v>264</v>
      </c>
      <c r="B187" s="56" t="s">
        <v>28</v>
      </c>
      <c r="C187" s="57">
        <v>70</v>
      </c>
      <c r="D187" s="57">
        <v>75</v>
      </c>
      <c r="E187" s="57">
        <v>80</v>
      </c>
      <c r="F187" s="57">
        <v>85</v>
      </c>
      <c r="G187" s="57">
        <v>90</v>
      </c>
      <c r="H187" s="140"/>
      <c r="I187" s="424"/>
      <c r="J187" s="141"/>
      <c r="K187" s="142" t="s">
        <v>36</v>
      </c>
      <c r="L187" s="143" t="s">
        <v>37</v>
      </c>
      <c r="M187" s="143" t="s">
        <v>38</v>
      </c>
      <c r="N187" s="144" t="s">
        <v>5</v>
      </c>
    </row>
    <row r="188" ht="15" customHeight="1" outlineLevel="1" spans="1:27">
      <c r="A188" s="61" t="s">
        <v>265</v>
      </c>
      <c r="B188" s="62" t="s">
        <v>266</v>
      </c>
      <c r="C188" s="63"/>
      <c r="D188" s="63"/>
      <c r="E188" s="63"/>
      <c r="F188" s="63"/>
      <c r="G188" s="63"/>
      <c r="H188" s="230"/>
      <c r="I188" s="302"/>
      <c r="J188" s="176"/>
      <c r="K188" s="149">
        <f>SUM(C188:G188)</f>
        <v>0</v>
      </c>
      <c r="L188" s="150">
        <v>39</v>
      </c>
      <c r="M188" s="150">
        <v>35</v>
      </c>
      <c r="N188" s="151">
        <f>K188*M188</f>
        <v>0</v>
      </c>
      <c r="Z188" s="352" t="s">
        <v>178</v>
      </c>
      <c r="AA188" s="429"/>
    </row>
    <row r="189" ht="15" customHeight="1" outlineLevel="1" spans="1:10">
      <c r="A189" s="264"/>
      <c r="C189" s="25"/>
      <c r="D189" s="25"/>
      <c r="E189" s="25"/>
      <c r="F189" s="25"/>
      <c r="G189" s="25"/>
      <c r="H189" s="25"/>
      <c r="I189" s="25"/>
      <c r="J189" s="25"/>
    </row>
    <row r="190" ht="16" customHeight="1" outlineLevel="1" spans="1:14">
      <c r="A190" s="76" t="s">
        <v>267</v>
      </c>
      <c r="B190" s="77" t="s">
        <v>28</v>
      </c>
      <c r="C190" s="78">
        <v>34</v>
      </c>
      <c r="D190" s="78">
        <v>36</v>
      </c>
      <c r="E190" s="78">
        <v>38</v>
      </c>
      <c r="F190" s="78">
        <v>40</v>
      </c>
      <c r="G190" s="78">
        <v>42</v>
      </c>
      <c r="H190" s="78">
        <v>44</v>
      </c>
      <c r="I190" s="157">
        <v>46</v>
      </c>
      <c r="J190" s="141"/>
      <c r="K190" s="158" t="s">
        <v>36</v>
      </c>
      <c r="L190" s="159" t="s">
        <v>37</v>
      </c>
      <c r="M190" s="159" t="s">
        <v>38</v>
      </c>
      <c r="N190" s="160" t="s">
        <v>5</v>
      </c>
    </row>
    <row r="191" ht="15" customHeight="1" outlineLevel="1" spans="1:27">
      <c r="A191" s="61" t="s">
        <v>268</v>
      </c>
      <c r="B191" s="62" t="s">
        <v>269</v>
      </c>
      <c r="C191" s="63"/>
      <c r="D191" s="63"/>
      <c r="E191" s="63"/>
      <c r="F191" s="63"/>
      <c r="G191" s="63"/>
      <c r="H191" s="63"/>
      <c r="I191" s="95"/>
      <c r="J191" s="176"/>
      <c r="K191" s="149">
        <f>SUM(C191:I191)</f>
        <v>0</v>
      </c>
      <c r="L191" s="150">
        <v>54</v>
      </c>
      <c r="M191" s="150">
        <v>45</v>
      </c>
      <c r="N191" s="151">
        <f>K191*M191</f>
        <v>0</v>
      </c>
      <c r="Z191" s="352" t="s">
        <v>178</v>
      </c>
      <c r="AA191" s="429"/>
    </row>
    <row r="192" ht="15" customHeight="1" outlineLevel="1" spans="1:14">
      <c r="A192" s="104"/>
      <c r="B192" s="393"/>
      <c r="C192" s="394"/>
      <c r="D192" s="394"/>
      <c r="E192" s="394"/>
      <c r="F192" s="394"/>
      <c r="G192" s="394"/>
      <c r="H192" s="394"/>
      <c r="I192" s="425"/>
      <c r="J192" s="426"/>
      <c r="K192" s="278"/>
      <c r="L192" s="279"/>
      <c r="M192" s="279"/>
      <c r="N192" s="277"/>
    </row>
    <row r="193" ht="15" customHeight="1" outlineLevel="1" spans="1:14">
      <c r="A193" s="86" t="s">
        <v>270</v>
      </c>
      <c r="B193" s="87" t="s">
        <v>28</v>
      </c>
      <c r="C193" s="88" t="s">
        <v>271</v>
      </c>
      <c r="D193" s="88" t="s">
        <v>272</v>
      </c>
      <c r="E193" s="88" t="s">
        <v>273</v>
      </c>
      <c r="F193" s="88" t="s">
        <v>274</v>
      </c>
      <c r="G193" s="89"/>
      <c r="H193" s="90"/>
      <c r="I193" s="170"/>
      <c r="J193" s="141"/>
      <c r="K193" s="171" t="s">
        <v>36</v>
      </c>
      <c r="L193" s="172" t="s">
        <v>37</v>
      </c>
      <c r="M193" s="172" t="s">
        <v>38</v>
      </c>
      <c r="N193" s="173" t="s">
        <v>5</v>
      </c>
    </row>
    <row r="194" ht="15" customHeight="1" outlineLevel="1" spans="1:27">
      <c r="A194" s="61" t="s">
        <v>275</v>
      </c>
      <c r="B194" s="62" t="s">
        <v>266</v>
      </c>
      <c r="C194" s="63"/>
      <c r="D194" s="64"/>
      <c r="E194" s="81"/>
      <c r="F194" s="430"/>
      <c r="G194" s="431"/>
      <c r="H194" s="209"/>
      <c r="I194" s="477"/>
      <c r="J194" s="331"/>
      <c r="K194" s="149">
        <f>SUM(C194:F194)</f>
        <v>0</v>
      </c>
      <c r="L194" s="150">
        <v>32</v>
      </c>
      <c r="M194" s="150">
        <v>25</v>
      </c>
      <c r="N194" s="151">
        <f>K194*M194</f>
        <v>0</v>
      </c>
      <c r="Z194" s="352" t="s">
        <v>178</v>
      </c>
      <c r="AA194" s="429"/>
    </row>
    <row r="195" ht="15" customHeight="1" outlineLevel="1" spans="1:27">
      <c r="A195" s="61" t="s">
        <v>276</v>
      </c>
      <c r="B195" s="62" t="s">
        <v>269</v>
      </c>
      <c r="C195" s="63"/>
      <c r="D195" s="64"/>
      <c r="E195" s="81"/>
      <c r="F195" s="430"/>
      <c r="G195" s="241"/>
      <c r="H195" s="208"/>
      <c r="I195" s="478"/>
      <c r="J195" s="331"/>
      <c r="K195" s="149">
        <f>SUM(C195:F195)</f>
        <v>0</v>
      </c>
      <c r="L195" s="150">
        <v>36</v>
      </c>
      <c r="M195" s="150">
        <v>30</v>
      </c>
      <c r="N195" s="151">
        <f>K195*M195</f>
        <v>0</v>
      </c>
      <c r="Z195" s="352" t="s">
        <v>178</v>
      </c>
      <c r="AA195" s="429"/>
    </row>
    <row r="196" ht="15" customHeight="1" outlineLevel="1" spans="1:14">
      <c r="A196" s="53"/>
      <c r="B196" s="28"/>
      <c r="C196" s="54"/>
      <c r="D196" s="54"/>
      <c r="E196" s="432"/>
      <c r="F196" s="432"/>
      <c r="G196" s="426"/>
      <c r="H196" s="426"/>
      <c r="I196" s="426"/>
      <c r="J196" s="426"/>
      <c r="K196" s="325"/>
      <c r="L196" s="138"/>
      <c r="M196" s="138"/>
      <c r="N196" s="138"/>
    </row>
    <row r="197" ht="15" hidden="1" customHeight="1" outlineLevel="1" spans="1:14">
      <c r="A197" s="55" t="s">
        <v>277</v>
      </c>
      <c r="B197" s="56" t="s">
        <v>28</v>
      </c>
      <c r="C197" s="57" t="s">
        <v>29</v>
      </c>
      <c r="D197" s="57" t="s">
        <v>30</v>
      </c>
      <c r="E197" s="57" t="s">
        <v>31</v>
      </c>
      <c r="F197" s="57" t="s">
        <v>32</v>
      </c>
      <c r="G197" s="57" t="s">
        <v>33</v>
      </c>
      <c r="H197" s="57" t="s">
        <v>34</v>
      </c>
      <c r="I197" s="140" t="s">
        <v>35</v>
      </c>
      <c r="J197" s="141"/>
      <c r="K197" s="142" t="s">
        <v>36</v>
      </c>
      <c r="L197" s="143" t="s">
        <v>37</v>
      </c>
      <c r="M197" s="143" t="s">
        <v>38</v>
      </c>
      <c r="N197" s="144" t="s">
        <v>172</v>
      </c>
    </row>
    <row r="198" ht="15" hidden="1" customHeight="1" outlineLevel="1" spans="1:14">
      <c r="A198" s="58" t="s">
        <v>173</v>
      </c>
      <c r="B198" s="60"/>
      <c r="C198" s="60"/>
      <c r="D198" s="60"/>
      <c r="E198" s="60"/>
      <c r="F198" s="60"/>
      <c r="G198" s="60"/>
      <c r="H198" s="60"/>
      <c r="I198" s="74"/>
      <c r="J198" s="145"/>
      <c r="K198" s="74"/>
      <c r="L198" s="60"/>
      <c r="M198" s="60"/>
      <c r="N198" s="146"/>
    </row>
    <row r="199" ht="15" hidden="1" customHeight="1" outlineLevel="1" spans="1:14">
      <c r="A199" s="61" t="s">
        <v>278</v>
      </c>
      <c r="B199" s="62" t="s">
        <v>175</v>
      </c>
      <c r="C199" s="63"/>
      <c r="D199" s="64"/>
      <c r="E199" s="81"/>
      <c r="F199" s="81"/>
      <c r="G199" s="65"/>
      <c r="H199" s="65"/>
      <c r="I199" s="95"/>
      <c r="J199" s="176"/>
      <c r="K199" s="149">
        <f>SUM(C199:I199)</f>
        <v>0</v>
      </c>
      <c r="L199" s="150">
        <v>39</v>
      </c>
      <c r="M199" s="150">
        <f>L199*(1-$N$5)</f>
        <v>39</v>
      </c>
      <c r="N199" s="151">
        <f>K199*M199</f>
        <v>0</v>
      </c>
    </row>
    <row r="200" ht="15" hidden="1" customHeight="1" outlineLevel="1" spans="1:14">
      <c r="A200" s="61" t="s">
        <v>279</v>
      </c>
      <c r="B200" s="62" t="s">
        <v>177</v>
      </c>
      <c r="C200" s="65"/>
      <c r="D200" s="64"/>
      <c r="E200" s="81"/>
      <c r="F200" s="81"/>
      <c r="G200" s="81"/>
      <c r="H200" s="65"/>
      <c r="I200" s="95"/>
      <c r="J200" s="176"/>
      <c r="K200" s="149">
        <f>SUM(C200:I200)</f>
        <v>0</v>
      </c>
      <c r="L200" s="150">
        <v>22</v>
      </c>
      <c r="M200" s="150">
        <f>L200*(1-$N$5)</f>
        <v>22</v>
      </c>
      <c r="N200" s="151">
        <f>K200*M200</f>
        <v>0</v>
      </c>
    </row>
    <row r="201" ht="15" hidden="1" customHeight="1" outlineLevel="1" spans="1:14">
      <c r="A201" s="61" t="s">
        <v>280</v>
      </c>
      <c r="B201" s="62" t="s">
        <v>182</v>
      </c>
      <c r="C201" s="65"/>
      <c r="D201" s="64"/>
      <c r="E201" s="81"/>
      <c r="F201" s="81"/>
      <c r="G201" s="65"/>
      <c r="H201" s="65"/>
      <c r="I201" s="95"/>
      <c r="J201" s="176"/>
      <c r="K201" s="149">
        <f>SUM(C201:I201)</f>
        <v>0</v>
      </c>
      <c r="L201" s="150">
        <v>49</v>
      </c>
      <c r="M201" s="150">
        <f>L201*(1-$N$5)</f>
        <v>49</v>
      </c>
      <c r="N201" s="151">
        <f>K201*M201</f>
        <v>0</v>
      </c>
    </row>
    <row r="202" ht="15" hidden="1" customHeight="1" outlineLevel="1" spans="1:14">
      <c r="A202" s="58" t="s">
        <v>226</v>
      </c>
      <c r="B202" s="60"/>
      <c r="C202" s="60"/>
      <c r="D202" s="60"/>
      <c r="E202" s="60"/>
      <c r="F202" s="60"/>
      <c r="G202" s="60"/>
      <c r="H202" s="60"/>
      <c r="I202" s="74"/>
      <c r="J202" s="145"/>
      <c r="K202" s="74"/>
      <c r="L202" s="60"/>
      <c r="M202" s="60"/>
      <c r="N202" s="146"/>
    </row>
    <row r="203" s="17" customFormat="1" ht="16" hidden="1" customHeight="1" outlineLevel="1" spans="1:22">
      <c r="A203" s="61" t="s">
        <v>281</v>
      </c>
      <c r="B203" s="257" t="s">
        <v>282</v>
      </c>
      <c r="C203" s="65"/>
      <c r="D203" s="64"/>
      <c r="E203" s="81"/>
      <c r="F203" s="81"/>
      <c r="G203" s="65"/>
      <c r="H203" s="65"/>
      <c r="I203" s="95"/>
      <c r="J203" s="176"/>
      <c r="K203" s="149">
        <f>SUM(C203:I203)</f>
        <v>0</v>
      </c>
      <c r="L203" s="150">
        <v>49</v>
      </c>
      <c r="M203" s="150">
        <f>L203*(1-$N$5)</f>
        <v>49</v>
      </c>
      <c r="N203" s="151">
        <f>K203*M203</f>
        <v>0</v>
      </c>
      <c r="O203" s="26"/>
      <c r="P203" s="25"/>
      <c r="Q203" s="25"/>
      <c r="R203" s="25"/>
      <c r="S203" s="25"/>
      <c r="T203" s="25"/>
      <c r="U203" s="25"/>
      <c r="V203" s="25"/>
    </row>
    <row r="204" s="18" customFormat="1" ht="15" hidden="1" customHeight="1" outlineLevel="1" spans="1:22">
      <c r="A204" s="58" t="s">
        <v>239</v>
      </c>
      <c r="B204" s="60"/>
      <c r="C204" s="60"/>
      <c r="D204" s="60"/>
      <c r="E204" s="60"/>
      <c r="F204" s="60"/>
      <c r="G204" s="60"/>
      <c r="H204" s="60"/>
      <c r="I204" s="74"/>
      <c r="J204" s="145"/>
      <c r="K204" s="74"/>
      <c r="L204" s="60"/>
      <c r="M204" s="60"/>
      <c r="N204" s="146"/>
      <c r="O204" s="26"/>
      <c r="P204" s="25"/>
      <c r="Q204" s="17"/>
      <c r="R204" s="17"/>
      <c r="S204" s="17"/>
      <c r="T204" s="17"/>
      <c r="U204" s="17"/>
      <c r="V204" s="25"/>
    </row>
    <row r="205" s="18" customFormat="1" ht="15" hidden="1" customHeight="1" outlineLevel="1" spans="1:22">
      <c r="A205" s="61" t="s">
        <v>283</v>
      </c>
      <c r="B205" s="249" t="s">
        <v>198</v>
      </c>
      <c r="C205" s="63"/>
      <c r="D205" s="64"/>
      <c r="E205" s="81"/>
      <c r="F205" s="81"/>
      <c r="G205" s="65"/>
      <c r="H205" s="65"/>
      <c r="I205" s="95"/>
      <c r="J205" s="176"/>
      <c r="K205" s="149">
        <f>SUM(C205:I205)</f>
        <v>0</v>
      </c>
      <c r="L205" s="150">
        <v>89</v>
      </c>
      <c r="M205" s="150">
        <f>L205*(1-$N$5)</f>
        <v>89</v>
      </c>
      <c r="N205" s="151">
        <f>K205*M205</f>
        <v>0</v>
      </c>
      <c r="O205" s="26"/>
      <c r="P205" s="25"/>
      <c r="V205" s="25"/>
    </row>
    <row r="206" s="18" customFormat="1" ht="15" hidden="1" customHeight="1" outlineLevel="1" spans="1:22">
      <c r="A206" s="228" t="s">
        <v>284</v>
      </c>
      <c r="B206" s="249" t="s">
        <v>200</v>
      </c>
      <c r="C206" s="63"/>
      <c r="D206" s="64"/>
      <c r="E206" s="81"/>
      <c r="F206" s="81"/>
      <c r="G206" s="65"/>
      <c r="H206" s="65"/>
      <c r="I206" s="95"/>
      <c r="J206" s="176"/>
      <c r="K206" s="149">
        <f>SUM(C206:I206)</f>
        <v>0</v>
      </c>
      <c r="L206" s="150">
        <v>69</v>
      </c>
      <c r="M206" s="150">
        <f>L206*(1-$N$5)</f>
        <v>69</v>
      </c>
      <c r="N206" s="151">
        <f>K206*M206</f>
        <v>0</v>
      </c>
      <c r="O206" s="26"/>
      <c r="P206" s="25"/>
      <c r="V206" s="25"/>
    </row>
    <row r="207" ht="15" hidden="1" customHeight="1" outlineLevel="1" spans="1:22">
      <c r="A207" s="58" t="s">
        <v>285</v>
      </c>
      <c r="B207" s="60"/>
      <c r="C207" s="60"/>
      <c r="D207" s="60"/>
      <c r="E207" s="60"/>
      <c r="F207" s="60"/>
      <c r="G207" s="60"/>
      <c r="H207" s="60"/>
      <c r="I207" s="74"/>
      <c r="J207" s="145"/>
      <c r="K207" s="74"/>
      <c r="L207" s="60"/>
      <c r="M207" s="60"/>
      <c r="N207" s="146"/>
      <c r="Q207" s="18"/>
      <c r="R207" s="18"/>
      <c r="S207" s="18"/>
      <c r="T207" s="18"/>
      <c r="U207" s="18"/>
      <c r="V207" s="17"/>
    </row>
    <row r="208" ht="15" hidden="1" customHeight="1" outlineLevel="1" spans="1:22">
      <c r="A208" s="61" t="s">
        <v>286</v>
      </c>
      <c r="B208" s="249" t="s">
        <v>195</v>
      </c>
      <c r="C208" s="63"/>
      <c r="D208" s="64"/>
      <c r="E208" s="81"/>
      <c r="F208" s="81"/>
      <c r="G208" s="65"/>
      <c r="H208" s="65"/>
      <c r="I208" s="95"/>
      <c r="J208" s="176"/>
      <c r="K208" s="149">
        <f>SUM(C208:I208)</f>
        <v>0</v>
      </c>
      <c r="L208" s="150">
        <v>89</v>
      </c>
      <c r="M208" s="150">
        <f>L208*(1-$N$5)</f>
        <v>89</v>
      </c>
      <c r="N208" s="151">
        <f>K208*M208</f>
        <v>0</v>
      </c>
      <c r="Q208" s="343">
        <v>50</v>
      </c>
      <c r="R208" s="343">
        <v>99</v>
      </c>
      <c r="S208" s="343">
        <v>299</v>
      </c>
      <c r="T208" s="343">
        <v>499</v>
      </c>
      <c r="U208" s="343">
        <v>999</v>
      </c>
      <c r="V208" s="18"/>
    </row>
    <row r="209" ht="15" customHeight="1" outlineLevel="1" spans="1:22">
      <c r="A209" s="104"/>
      <c r="B209" s="393"/>
      <c r="C209" s="425"/>
      <c r="D209" s="425"/>
      <c r="E209" s="433"/>
      <c r="F209" s="433"/>
      <c r="G209" s="425"/>
      <c r="H209" s="425"/>
      <c r="I209" s="425"/>
      <c r="J209" s="426"/>
      <c r="K209" s="156"/>
      <c r="L209" s="479"/>
      <c r="M209" s="479"/>
      <c r="N209" s="479"/>
      <c r="O209" s="134"/>
      <c r="P209" s="17"/>
      <c r="Q209" s="337">
        <v>5.3</v>
      </c>
      <c r="R209" s="338">
        <v>4.9</v>
      </c>
      <c r="S209" s="337">
        <v>4.5</v>
      </c>
      <c r="T209" s="337">
        <v>4</v>
      </c>
      <c r="U209" s="338">
        <v>3.5</v>
      </c>
      <c r="V209" s="18"/>
    </row>
    <row r="210" ht="15" hidden="1" customHeight="1" outlineLevel="1" spans="1:22">
      <c r="A210" s="76" t="s">
        <v>287</v>
      </c>
      <c r="B210" s="77" t="s">
        <v>28</v>
      </c>
      <c r="C210" s="78" t="s">
        <v>29</v>
      </c>
      <c r="D210" s="78" t="s">
        <v>30</v>
      </c>
      <c r="E210" s="78" t="s">
        <v>31</v>
      </c>
      <c r="F210" s="78" t="s">
        <v>32</v>
      </c>
      <c r="G210" s="78" t="s">
        <v>33</v>
      </c>
      <c r="H210" s="78" t="s">
        <v>34</v>
      </c>
      <c r="I210" s="157" t="s">
        <v>35</v>
      </c>
      <c r="J210" s="141"/>
      <c r="K210" s="158" t="s">
        <v>36</v>
      </c>
      <c r="L210" s="159" t="s">
        <v>37</v>
      </c>
      <c r="M210" s="159" t="s">
        <v>38</v>
      </c>
      <c r="N210" s="160" t="s">
        <v>172</v>
      </c>
      <c r="O210" s="139"/>
      <c r="P210" s="18"/>
      <c r="Q210" s="337"/>
      <c r="R210" s="338"/>
      <c r="S210" s="338"/>
      <c r="T210" s="338"/>
      <c r="U210" s="338"/>
      <c r="V210" s="18"/>
    </row>
    <row r="211" ht="15" hidden="1" customHeight="1" outlineLevel="1" spans="1:21">
      <c r="A211" s="79" t="s">
        <v>173</v>
      </c>
      <c r="B211" s="80"/>
      <c r="C211" s="80"/>
      <c r="D211" s="80"/>
      <c r="E211" s="80"/>
      <c r="F211" s="80"/>
      <c r="G211" s="80"/>
      <c r="H211" s="80"/>
      <c r="I211" s="85"/>
      <c r="J211" s="161"/>
      <c r="K211" s="85"/>
      <c r="L211" s="80"/>
      <c r="M211" s="80"/>
      <c r="N211" s="162"/>
      <c r="O211" s="139"/>
      <c r="P211" s="18"/>
      <c r="Q211" s="337"/>
      <c r="R211" s="338"/>
      <c r="S211" s="338"/>
      <c r="T211" s="338"/>
      <c r="U211" s="338"/>
    </row>
    <row r="212" ht="15" hidden="1" customHeight="1" outlineLevel="1" spans="1:21">
      <c r="A212" s="61" t="s">
        <v>288</v>
      </c>
      <c r="B212" s="62" t="s">
        <v>208</v>
      </c>
      <c r="C212" s="63"/>
      <c r="D212" s="64"/>
      <c r="E212" s="81"/>
      <c r="F212" s="81"/>
      <c r="G212" s="65"/>
      <c r="H212" s="65"/>
      <c r="I212" s="95"/>
      <c r="J212" s="176"/>
      <c r="K212" s="149">
        <f>SUM(C212:I212)</f>
        <v>0</v>
      </c>
      <c r="L212" s="150">
        <v>39</v>
      </c>
      <c r="M212" s="150">
        <f>L212*(1-$N$5)</f>
        <v>39</v>
      </c>
      <c r="N212" s="151">
        <f>K212*M212</f>
        <v>0</v>
      </c>
      <c r="O212" s="139"/>
      <c r="P212" s="18"/>
      <c r="Q212" s="337"/>
      <c r="R212" s="338"/>
      <c r="S212" s="338"/>
      <c r="T212" s="338"/>
      <c r="U212" s="338"/>
    </row>
    <row r="213" ht="16" hidden="1" customHeight="1" outlineLevel="1" spans="1:21">
      <c r="A213" s="61" t="s">
        <v>289</v>
      </c>
      <c r="B213" s="249" t="s">
        <v>210</v>
      </c>
      <c r="C213" s="65"/>
      <c r="D213" s="64"/>
      <c r="E213" s="353"/>
      <c r="F213" s="353"/>
      <c r="G213" s="64"/>
      <c r="H213" s="65"/>
      <c r="I213" s="95"/>
      <c r="J213" s="176"/>
      <c r="K213" s="149">
        <f>SUM(C213:I213)</f>
        <v>0</v>
      </c>
      <c r="L213" s="150">
        <v>39</v>
      </c>
      <c r="M213" s="150">
        <f>L213*(1-$N$5)</f>
        <v>39</v>
      </c>
      <c r="N213" s="151">
        <f>K213*M213</f>
        <v>0</v>
      </c>
      <c r="Q213" s="337"/>
      <c r="R213" s="338"/>
      <c r="S213" s="338"/>
      <c r="T213" s="338"/>
      <c r="U213" s="338"/>
    </row>
    <row r="214" ht="15" hidden="1" customHeight="1" outlineLevel="1" spans="1:21">
      <c r="A214" s="61" t="s">
        <v>290</v>
      </c>
      <c r="B214" s="62" t="s">
        <v>212</v>
      </c>
      <c r="C214" s="65"/>
      <c r="D214" s="434"/>
      <c r="E214" s="63"/>
      <c r="F214" s="64"/>
      <c r="G214" s="64"/>
      <c r="H214" s="65"/>
      <c r="I214" s="95"/>
      <c r="J214" s="176"/>
      <c r="K214" s="149">
        <f>SUM(C214:I214)</f>
        <v>0</v>
      </c>
      <c r="L214" s="150">
        <v>22</v>
      </c>
      <c r="M214" s="150">
        <f>L214*(1-$N$5)</f>
        <v>22</v>
      </c>
      <c r="N214" s="151">
        <f>K214*M214</f>
        <v>0</v>
      </c>
      <c r="Q214" s="337"/>
      <c r="R214" s="338"/>
      <c r="S214" s="338"/>
      <c r="T214" s="338"/>
      <c r="U214" s="338"/>
    </row>
    <row r="215" ht="15" hidden="1" customHeight="1" outlineLevel="1" spans="1:21">
      <c r="A215" s="61" t="s">
        <v>215</v>
      </c>
      <c r="B215" s="62" t="s">
        <v>216</v>
      </c>
      <c r="C215" s="65"/>
      <c r="D215" s="63"/>
      <c r="E215" s="83"/>
      <c r="F215" s="81"/>
      <c r="G215" s="65"/>
      <c r="H215" s="65"/>
      <c r="I215" s="95"/>
      <c r="J215" s="176"/>
      <c r="K215" s="149">
        <f>SUM(C215:I215)</f>
        <v>0</v>
      </c>
      <c r="L215" s="150">
        <v>49</v>
      </c>
      <c r="M215" s="150">
        <f>L215*(1-$N$5)</f>
        <v>49</v>
      </c>
      <c r="N215" s="151">
        <f>K215*M215</f>
        <v>0</v>
      </c>
      <c r="Q215" s="337"/>
      <c r="R215" s="338"/>
      <c r="S215" s="338"/>
      <c r="T215" s="338"/>
      <c r="U215" s="338"/>
    </row>
    <row r="216" ht="15" hidden="1" customHeight="1" outlineLevel="1" spans="1:21">
      <c r="A216" s="435" t="s">
        <v>226</v>
      </c>
      <c r="B216" s="436"/>
      <c r="C216" s="436"/>
      <c r="D216" s="436"/>
      <c r="E216" s="436"/>
      <c r="F216" s="436"/>
      <c r="G216" s="436"/>
      <c r="H216" s="436"/>
      <c r="I216" s="480"/>
      <c r="J216" s="145"/>
      <c r="K216" s="480"/>
      <c r="L216" s="436"/>
      <c r="M216" s="436"/>
      <c r="N216" s="481"/>
      <c r="Q216" s="337">
        <v>6.8</v>
      </c>
      <c r="R216" s="338">
        <v>6.4</v>
      </c>
      <c r="S216" s="337">
        <v>6</v>
      </c>
      <c r="T216" s="337">
        <v>5.5</v>
      </c>
      <c r="U216" s="338">
        <v>5</v>
      </c>
    </row>
    <row r="217" ht="15" hidden="1" customHeight="1" outlineLevel="1" spans="1:14">
      <c r="A217" s="61" t="s">
        <v>291</v>
      </c>
      <c r="B217" s="233" t="s">
        <v>228</v>
      </c>
      <c r="C217" s="63"/>
      <c r="D217" s="64"/>
      <c r="E217" s="81"/>
      <c r="F217" s="81"/>
      <c r="G217" s="65"/>
      <c r="H217" s="65"/>
      <c r="I217" s="95"/>
      <c r="J217" s="176"/>
      <c r="K217" s="149">
        <f>SUM(C217:I217)</f>
        <v>0</v>
      </c>
      <c r="L217" s="150">
        <v>49</v>
      </c>
      <c r="M217" s="150">
        <f>L217*(1-$N$5)</f>
        <v>49</v>
      </c>
      <c r="N217" s="151">
        <f>K217*M217</f>
        <v>0</v>
      </c>
    </row>
    <row r="218" ht="15" hidden="1" customHeight="1" outlineLevel="1" spans="1:14">
      <c r="A218" s="79" t="s">
        <v>239</v>
      </c>
      <c r="B218" s="361"/>
      <c r="C218" s="80"/>
      <c r="D218" s="80"/>
      <c r="E218" s="80"/>
      <c r="F218" s="80"/>
      <c r="G218" s="80"/>
      <c r="H218" s="80"/>
      <c r="I218" s="85"/>
      <c r="J218" s="176"/>
      <c r="K218" s="85"/>
      <c r="L218" s="80"/>
      <c r="M218" s="80"/>
      <c r="N218" s="162"/>
    </row>
    <row r="219" ht="15" hidden="1" customHeight="1" outlineLevel="1" spans="1:14">
      <c r="A219" s="61" t="s">
        <v>292</v>
      </c>
      <c r="B219" s="249" t="s">
        <v>230</v>
      </c>
      <c r="C219" s="63"/>
      <c r="D219" s="64"/>
      <c r="E219" s="81"/>
      <c r="F219" s="81"/>
      <c r="G219" s="65"/>
      <c r="H219" s="65"/>
      <c r="I219" s="95"/>
      <c r="J219" s="176"/>
      <c r="K219" s="149">
        <f>SUM(C219:I219)</f>
        <v>0</v>
      </c>
      <c r="L219" s="150">
        <v>89</v>
      </c>
      <c r="M219" s="150">
        <f>L219*(1-$N$5)</f>
        <v>89</v>
      </c>
      <c r="N219" s="151">
        <f>K219*M219</f>
        <v>0</v>
      </c>
    </row>
    <row r="220" ht="15" hidden="1" customHeight="1" outlineLevel="1" spans="1:14">
      <c r="A220" s="437" t="s">
        <v>293</v>
      </c>
      <c r="B220" s="249" t="s">
        <v>232</v>
      </c>
      <c r="C220" s="63"/>
      <c r="D220" s="63"/>
      <c r="E220" s="83"/>
      <c r="F220" s="83"/>
      <c r="G220" s="63"/>
      <c r="H220" s="63"/>
      <c r="I220" s="330"/>
      <c r="J220" s="426"/>
      <c r="K220" s="180">
        <f>SUM(C220:I220)</f>
        <v>0</v>
      </c>
      <c r="L220" s="403">
        <v>69</v>
      </c>
      <c r="M220" s="328">
        <f>L220*(1-$N$5)</f>
        <v>69</v>
      </c>
      <c r="N220" s="329">
        <f>K220*M220</f>
        <v>0</v>
      </c>
    </row>
    <row r="221" ht="15" customHeight="1" outlineLevel="1" spans="1:21">
      <c r="A221" s="263"/>
      <c r="B221" s="28"/>
      <c r="C221" s="54"/>
      <c r="D221" s="54"/>
      <c r="E221" s="432"/>
      <c r="F221" s="432"/>
      <c r="G221" s="54"/>
      <c r="H221" s="54"/>
      <c r="I221" s="54"/>
      <c r="J221" s="426"/>
      <c r="K221" s="325"/>
      <c r="L221" s="138"/>
      <c r="M221" s="138"/>
      <c r="N221" s="138"/>
      <c r="Q221" s="349"/>
      <c r="R221" s="349"/>
      <c r="S221" s="349"/>
      <c r="T221" s="349"/>
      <c r="U221" s="349"/>
    </row>
    <row r="222" ht="15" hidden="1" customHeight="1" outlineLevel="1" spans="1:21">
      <c r="A222" s="86" t="s">
        <v>294</v>
      </c>
      <c r="B222" s="87" t="s">
        <v>28</v>
      </c>
      <c r="C222" s="204" t="s">
        <v>66</v>
      </c>
      <c r="D222" s="204" t="s">
        <v>67</v>
      </c>
      <c r="E222" s="204" t="s">
        <v>68</v>
      </c>
      <c r="F222" s="204" t="s">
        <v>69</v>
      </c>
      <c r="G222" s="89"/>
      <c r="H222" s="90"/>
      <c r="I222" s="170"/>
      <c r="J222" s="141"/>
      <c r="K222" s="171" t="s">
        <v>36</v>
      </c>
      <c r="L222" s="172" t="s">
        <v>37</v>
      </c>
      <c r="M222" s="172" t="s">
        <v>38</v>
      </c>
      <c r="N222" s="173" t="s">
        <v>172</v>
      </c>
      <c r="Q222" s="350"/>
      <c r="R222" s="350"/>
      <c r="S222" s="350"/>
      <c r="T222" s="351"/>
      <c r="U222" s="351"/>
    </row>
    <row r="223" ht="15" hidden="1" customHeight="1" outlineLevel="1" spans="1:21">
      <c r="A223" s="91" t="s">
        <v>173</v>
      </c>
      <c r="B223" s="92"/>
      <c r="C223" s="92"/>
      <c r="D223" s="92"/>
      <c r="E223" s="92"/>
      <c r="F223" s="92"/>
      <c r="G223" s="92"/>
      <c r="H223" s="92"/>
      <c r="I223" s="174"/>
      <c r="J223" s="161"/>
      <c r="K223" s="174"/>
      <c r="L223" s="92"/>
      <c r="M223" s="92"/>
      <c r="N223" s="175"/>
      <c r="Q223" s="350"/>
      <c r="R223" s="350"/>
      <c r="S223" s="350"/>
      <c r="T223" s="351"/>
      <c r="U223" s="351"/>
    </row>
    <row r="224" ht="15" hidden="1" customHeight="1" outlineLevel="1" spans="1:21">
      <c r="A224" s="61" t="s">
        <v>295</v>
      </c>
      <c r="B224" s="62" t="s">
        <v>177</v>
      </c>
      <c r="C224" s="63"/>
      <c r="D224" s="64"/>
      <c r="E224" s="81"/>
      <c r="F224" s="205"/>
      <c r="G224" s="209"/>
      <c r="H224" s="209"/>
      <c r="I224" s="402"/>
      <c r="J224" s="148"/>
      <c r="K224" s="149">
        <f>SUM(C224:E224)</f>
        <v>0</v>
      </c>
      <c r="L224" s="150">
        <v>22</v>
      </c>
      <c r="M224" s="150">
        <f>L224*(1-$N$5)</f>
        <v>22</v>
      </c>
      <c r="N224" s="151">
        <f>K224*M224</f>
        <v>0</v>
      </c>
      <c r="Q224" s="350"/>
      <c r="R224" s="351"/>
      <c r="S224" s="351"/>
      <c r="T224" s="351"/>
      <c r="U224" s="351"/>
    </row>
    <row r="225" ht="16" hidden="1" customHeight="1" outlineLevel="1" spans="1:21">
      <c r="A225" s="70" t="s">
        <v>235</v>
      </c>
      <c r="B225" s="438" t="s">
        <v>182</v>
      </c>
      <c r="C225" s="439"/>
      <c r="D225" s="72"/>
      <c r="E225" s="72"/>
      <c r="F225" s="363"/>
      <c r="G225" s="364"/>
      <c r="H225" s="364"/>
      <c r="I225" s="482"/>
      <c r="J225" s="165"/>
      <c r="K225" s="310">
        <f>SUM(C225:I225)</f>
        <v>0</v>
      </c>
      <c r="L225" s="483">
        <v>44</v>
      </c>
      <c r="M225" s="152">
        <f>L225*(1-$N$5)</f>
        <v>44</v>
      </c>
      <c r="N225" s="332">
        <f>K225*M225</f>
        <v>0</v>
      </c>
      <c r="Q225" s="350"/>
      <c r="R225" s="351"/>
      <c r="S225" s="351"/>
      <c r="T225" s="351"/>
      <c r="U225" s="351"/>
    </row>
    <row r="226" ht="15" hidden="1" customHeight="1" outlineLevel="1" spans="1:23">
      <c r="A226" s="440" t="s">
        <v>296</v>
      </c>
      <c r="B226" s="174"/>
      <c r="C226" s="174"/>
      <c r="D226" s="174"/>
      <c r="E226" s="174"/>
      <c r="F226" s="92"/>
      <c r="G226" s="92"/>
      <c r="H226" s="92"/>
      <c r="I226" s="92"/>
      <c r="J226" s="161"/>
      <c r="K226" s="484"/>
      <c r="L226" s="174"/>
      <c r="M226" s="174"/>
      <c r="N226" s="284"/>
      <c r="W226" s="514"/>
    </row>
    <row r="227" ht="15" hidden="1" customHeight="1" outlineLevel="1" spans="1:23">
      <c r="A227" s="248" t="s">
        <v>297</v>
      </c>
      <c r="B227" s="249" t="s">
        <v>198</v>
      </c>
      <c r="C227" s="83"/>
      <c r="D227" s="63"/>
      <c r="E227" s="75"/>
      <c r="F227" s="363"/>
      <c r="G227" s="364"/>
      <c r="H227" s="364"/>
      <c r="I227" s="364"/>
      <c r="J227" s="165"/>
      <c r="K227" s="180">
        <f>SUM(C227:I227)</f>
        <v>0</v>
      </c>
      <c r="L227" s="403">
        <v>79</v>
      </c>
      <c r="M227" s="328">
        <f>L227*(1-$N$5)</f>
        <v>79</v>
      </c>
      <c r="N227" s="329">
        <f>K227*M227</f>
        <v>0</v>
      </c>
      <c r="S227" s="514"/>
      <c r="T227" s="514"/>
      <c r="U227" s="514"/>
      <c r="V227" s="514"/>
      <c r="W227" s="515"/>
    </row>
    <row r="228" ht="15" hidden="1" customHeight="1" outlineLevel="1" spans="1:23">
      <c r="A228" s="248" t="s">
        <v>298</v>
      </c>
      <c r="B228" s="249" t="s">
        <v>200</v>
      </c>
      <c r="C228" s="83"/>
      <c r="D228" s="63"/>
      <c r="E228" s="75"/>
      <c r="F228" s="363"/>
      <c r="G228" s="364"/>
      <c r="H228" s="364"/>
      <c r="I228" s="364"/>
      <c r="J228" s="165"/>
      <c r="K228" s="180">
        <f>SUM(C228:I228)</f>
        <v>0</v>
      </c>
      <c r="L228" s="403">
        <v>65</v>
      </c>
      <c r="M228" s="328">
        <f>L228*(1-$N$5)</f>
        <v>65</v>
      </c>
      <c r="N228" s="329">
        <f>K228*M228</f>
        <v>0</v>
      </c>
      <c r="S228" s="514"/>
      <c r="T228" s="515"/>
      <c r="U228" s="515"/>
      <c r="V228" s="514"/>
      <c r="W228" s="516"/>
    </row>
    <row r="229" ht="15" hidden="1" customHeight="1" outlineLevel="1" spans="1:23">
      <c r="A229" s="441" t="s">
        <v>299</v>
      </c>
      <c r="B229" s="92"/>
      <c r="C229" s="92"/>
      <c r="D229" s="92"/>
      <c r="E229" s="92"/>
      <c r="F229" s="92"/>
      <c r="G229" s="92"/>
      <c r="H229" s="92"/>
      <c r="I229" s="174"/>
      <c r="J229" s="161"/>
      <c r="K229" s="174"/>
      <c r="L229" s="92"/>
      <c r="M229" s="92"/>
      <c r="N229" s="175"/>
      <c r="S229" s="514"/>
      <c r="T229" s="516"/>
      <c r="U229" s="516"/>
      <c r="V229" s="514"/>
      <c r="W229" s="514"/>
    </row>
    <row r="230" ht="15" hidden="1" customHeight="1" outlineLevel="1" spans="1:23">
      <c r="A230" s="61" t="s">
        <v>300</v>
      </c>
      <c r="B230" s="233" t="s">
        <v>228</v>
      </c>
      <c r="C230" s="63"/>
      <c r="D230" s="64"/>
      <c r="E230" s="81"/>
      <c r="F230" s="205"/>
      <c r="G230" s="442"/>
      <c r="H230" s="443"/>
      <c r="I230" s="485"/>
      <c r="J230" s="331"/>
      <c r="K230" s="149">
        <f>SUM(C230:I230)</f>
        <v>0</v>
      </c>
      <c r="L230" s="150">
        <v>44</v>
      </c>
      <c r="M230" s="150">
        <f>L230*(1-$N$5)</f>
        <v>44</v>
      </c>
      <c r="N230" s="151">
        <f>K230*M230</f>
        <v>0</v>
      </c>
      <c r="S230" s="514"/>
      <c r="T230" s="514"/>
      <c r="U230" s="514"/>
      <c r="V230" s="514"/>
      <c r="W230" s="514"/>
    </row>
    <row r="231" ht="15" hidden="1" customHeight="1" outlineLevel="1" spans="1:23">
      <c r="A231" s="367" t="s">
        <v>242</v>
      </c>
      <c r="B231" s="92"/>
      <c r="C231" s="92"/>
      <c r="D231" s="92"/>
      <c r="E231" s="92"/>
      <c r="F231" s="92"/>
      <c r="G231" s="92"/>
      <c r="H231" s="92"/>
      <c r="I231" s="174"/>
      <c r="J231" s="161"/>
      <c r="K231" s="174"/>
      <c r="L231" s="92"/>
      <c r="M231" s="92"/>
      <c r="N231" s="175"/>
      <c r="S231" s="514"/>
      <c r="T231" s="514"/>
      <c r="U231" s="514"/>
      <c r="V231" s="515"/>
      <c r="W231" s="514"/>
    </row>
    <row r="232" ht="12" hidden="1" customHeight="1" spans="1:22">
      <c r="A232" s="248" t="s">
        <v>301</v>
      </c>
      <c r="B232" s="249" t="s">
        <v>195</v>
      </c>
      <c r="C232" s="83"/>
      <c r="D232" s="63"/>
      <c r="E232" s="75"/>
      <c r="F232" s="363"/>
      <c r="G232" s="364"/>
      <c r="H232" s="364"/>
      <c r="I232" s="364"/>
      <c r="J232" s="165"/>
      <c r="K232" s="180">
        <f>SUM(C232:I232)</f>
        <v>0</v>
      </c>
      <c r="L232" s="403">
        <v>75</v>
      </c>
      <c r="M232" s="328">
        <f>L232*(1-$N$5)</f>
        <v>75</v>
      </c>
      <c r="N232" s="329">
        <f>K232*M232</f>
        <v>0</v>
      </c>
      <c r="S232" s="514"/>
      <c r="T232" s="514"/>
      <c r="U232" s="514"/>
      <c r="V232" s="516"/>
    </row>
    <row r="233" spans="1:22">
      <c r="A233" s="263"/>
      <c r="B233" s="28"/>
      <c r="C233" s="54"/>
      <c r="D233" s="54"/>
      <c r="E233" s="432"/>
      <c r="F233" s="432"/>
      <c r="G233" s="54"/>
      <c r="H233" s="54"/>
      <c r="I233" s="54"/>
      <c r="J233" s="426"/>
      <c r="K233" s="325"/>
      <c r="L233" s="138"/>
      <c r="M233" s="138"/>
      <c r="N233" s="138"/>
      <c r="S233" s="514"/>
      <c r="T233" s="514"/>
      <c r="U233" s="514"/>
      <c r="V233" s="514"/>
    </row>
    <row r="234" ht="15.5" hidden="1" spans="1:16">
      <c r="A234" s="444" t="s">
        <v>302</v>
      </c>
      <c r="B234" s="445" t="s">
        <v>28</v>
      </c>
      <c r="C234" s="223"/>
      <c r="D234" s="446"/>
      <c r="E234" s="223"/>
      <c r="F234" s="223"/>
      <c r="G234" s="223"/>
      <c r="H234" s="223"/>
      <c r="I234" s="223"/>
      <c r="J234" s="141"/>
      <c r="K234" s="294" t="s">
        <v>36</v>
      </c>
      <c r="L234" s="295" t="s">
        <v>37</v>
      </c>
      <c r="M234" s="295" t="s">
        <v>38</v>
      </c>
      <c r="N234" s="296" t="s">
        <v>5</v>
      </c>
      <c r="P234" s="486"/>
    </row>
    <row r="235" hidden="1" spans="1:16">
      <c r="A235" s="447" t="s">
        <v>303</v>
      </c>
      <c r="B235" s="448"/>
      <c r="C235" s="449" t="s">
        <v>246</v>
      </c>
      <c r="D235" s="450"/>
      <c r="E235" s="451"/>
      <c r="F235" s="451"/>
      <c r="G235" s="451"/>
      <c r="H235" s="451"/>
      <c r="I235" s="451"/>
      <c r="J235" s="141"/>
      <c r="K235" s="487"/>
      <c r="L235" s="488"/>
      <c r="M235" s="488"/>
      <c r="N235" s="489"/>
      <c r="P235" s="486"/>
    </row>
    <row r="236" hidden="1" spans="1:14">
      <c r="A236" s="61" t="s">
        <v>304</v>
      </c>
      <c r="B236" s="62" t="s">
        <v>305</v>
      </c>
      <c r="C236" s="452"/>
      <c r="D236" s="208"/>
      <c r="E236" s="453"/>
      <c r="F236" s="454" t="s">
        <v>306</v>
      </c>
      <c r="G236" s="455"/>
      <c r="H236" s="208"/>
      <c r="I236" s="208"/>
      <c r="J236" s="490"/>
      <c r="K236" s="149">
        <f>SUM(C236)</f>
        <v>0</v>
      </c>
      <c r="L236" s="491"/>
      <c r="M236" s="492"/>
      <c r="N236" s="477"/>
    </row>
    <row r="237" hidden="1" spans="1:14">
      <c r="A237" s="61" t="s">
        <v>307</v>
      </c>
      <c r="B237" s="438"/>
      <c r="C237" s="452"/>
      <c r="D237" s="230"/>
      <c r="E237" s="456"/>
      <c r="F237" s="457" t="s">
        <v>306</v>
      </c>
      <c r="G237" s="458"/>
      <c r="H237" s="206"/>
      <c r="I237" s="206"/>
      <c r="J237" s="490"/>
      <c r="K237" s="310">
        <f>SUM(C237)</f>
        <v>0</v>
      </c>
      <c r="L237" s="493"/>
      <c r="M237" s="94"/>
      <c r="N237" s="494"/>
    </row>
    <row r="238" hidden="1" spans="1:14">
      <c r="A238" s="70" t="s">
        <v>308</v>
      </c>
      <c r="B238" s="438"/>
      <c r="C238" s="452"/>
      <c r="D238" s="230"/>
      <c r="E238" s="459" t="s">
        <v>306</v>
      </c>
      <c r="F238" s="457"/>
      <c r="G238" s="458"/>
      <c r="H238" s="206"/>
      <c r="I238" s="206"/>
      <c r="J238" s="490"/>
      <c r="K238" s="310">
        <f>SUM(C238)</f>
        <v>0</v>
      </c>
      <c r="L238" s="495"/>
      <c r="M238" s="97"/>
      <c r="N238" s="478"/>
    </row>
    <row r="239" hidden="1" spans="1:24">
      <c r="A239" s="70" t="s">
        <v>250</v>
      </c>
      <c r="B239" s="233" t="s">
        <v>309</v>
      </c>
      <c r="C239" s="63"/>
      <c r="D239" s="431"/>
      <c r="E239" s="209"/>
      <c r="F239" s="460" t="s">
        <v>140</v>
      </c>
      <c r="G239" s="209"/>
      <c r="H239" s="209"/>
      <c r="I239" s="209"/>
      <c r="J239" s="303"/>
      <c r="K239" s="310">
        <f>SUM(C239)</f>
        <v>0</v>
      </c>
      <c r="L239" s="496">
        <v>18</v>
      </c>
      <c r="M239" s="152">
        <f>IF(K239&gt;T90,T91,IF(K239&gt;S90,S91,IF(K239&gt;R90,R91,Q91)))</f>
        <v>18</v>
      </c>
      <c r="N239" s="497">
        <f>K239*M239</f>
        <v>0</v>
      </c>
      <c r="W239" s="470"/>
      <c r="X239" s="470"/>
    </row>
    <row r="240" spans="1:24">
      <c r="A240" s="461" t="s">
        <v>310</v>
      </c>
      <c r="B240" s="462"/>
      <c r="C240" s="449" t="s">
        <v>246</v>
      </c>
      <c r="D240" s="387"/>
      <c r="E240" s="387"/>
      <c r="F240" s="463"/>
      <c r="G240" s="387"/>
      <c r="H240" s="387"/>
      <c r="I240" s="387"/>
      <c r="J240" s="303"/>
      <c r="K240" s="498"/>
      <c r="L240" s="499"/>
      <c r="M240" s="500"/>
      <c r="N240" s="501"/>
      <c r="W240" s="470"/>
      <c r="X240" s="470"/>
    </row>
    <row r="241" spans="1:24">
      <c r="A241" s="377" t="s">
        <v>254</v>
      </c>
      <c r="B241" s="249"/>
      <c r="C241" s="63"/>
      <c r="D241" s="378"/>
      <c r="E241" s="379"/>
      <c r="F241" s="380" t="s">
        <v>311</v>
      </c>
      <c r="G241" s="379"/>
      <c r="H241" s="379"/>
      <c r="I241" s="379"/>
      <c r="J241" s="303"/>
      <c r="K241" s="149">
        <f>C241</f>
        <v>0</v>
      </c>
      <c r="L241" s="409">
        <v>69</v>
      </c>
      <c r="M241" s="150">
        <v>70</v>
      </c>
      <c r="N241" s="311">
        <f>K241*M241</f>
        <v>0</v>
      </c>
      <c r="Q241" s="470"/>
      <c r="R241" s="470"/>
      <c r="S241" s="470"/>
      <c r="T241" s="470"/>
      <c r="U241" s="470"/>
      <c r="W241" s="470"/>
      <c r="X241" s="470"/>
    </row>
    <row r="242" hidden="1" spans="1:24">
      <c r="A242" s="384" t="s">
        <v>312</v>
      </c>
      <c r="B242" s="252"/>
      <c r="C242" s="385" t="s">
        <v>133</v>
      </c>
      <c r="D242" s="386"/>
      <c r="E242" s="387"/>
      <c r="F242" s="387"/>
      <c r="G242" s="388"/>
      <c r="H242" s="388"/>
      <c r="I242" s="502"/>
      <c r="J242" s="303"/>
      <c r="K242" s="503"/>
      <c r="L242" s="504"/>
      <c r="M242" s="504"/>
      <c r="N242" s="505"/>
      <c r="P242" s="301"/>
      <c r="Q242" s="345">
        <v>24</v>
      </c>
      <c r="R242" s="345">
        <v>49</v>
      </c>
      <c r="S242" s="345">
        <v>99</v>
      </c>
      <c r="T242" s="345">
        <v>199</v>
      </c>
      <c r="U242" s="345">
        <v>299</v>
      </c>
      <c r="V242" s="345">
        <v>399</v>
      </c>
      <c r="W242" s="470"/>
      <c r="X242" s="470"/>
    </row>
    <row r="243" hidden="1" spans="1:24">
      <c r="A243" s="389" t="s">
        <v>159</v>
      </c>
      <c r="B243" s="390" t="s">
        <v>156</v>
      </c>
      <c r="C243" s="65"/>
      <c r="D243" s="260"/>
      <c r="E243" s="258"/>
      <c r="F243" s="391" t="s">
        <v>160</v>
      </c>
      <c r="G243" s="258"/>
      <c r="H243" s="258"/>
      <c r="I243" s="258"/>
      <c r="J243" s="303"/>
      <c r="K243" s="417">
        <f>SUM(C243)</f>
        <v>0</v>
      </c>
      <c r="L243" s="418">
        <v>8.5</v>
      </c>
      <c r="M243" s="418">
        <f>IF(K243&gt;V242,V243,IF(K243&gt;U242,U243,IF(K243&gt;T242,T243,IF(K243&gt;S242,S243,IF(K243&gt;R242,R243,Q243)))))</f>
        <v>8.5</v>
      </c>
      <c r="N243" s="324">
        <f>K243*M243</f>
        <v>0</v>
      </c>
      <c r="P243" s="297" t="s">
        <v>161</v>
      </c>
      <c r="Q243" s="346">
        <v>8.5</v>
      </c>
      <c r="R243" s="346">
        <v>8</v>
      </c>
      <c r="S243" s="346">
        <v>7.5</v>
      </c>
      <c r="T243" s="346">
        <v>6.5</v>
      </c>
      <c r="U243" s="347">
        <v>6</v>
      </c>
      <c r="V243" s="346">
        <v>5</v>
      </c>
      <c r="W243" s="470"/>
      <c r="X243" s="470"/>
    </row>
    <row r="244" hidden="1" spans="1:24">
      <c r="A244" s="228" t="s">
        <v>162</v>
      </c>
      <c r="B244" s="257" t="s">
        <v>156</v>
      </c>
      <c r="C244" s="65"/>
      <c r="D244" s="96"/>
      <c r="E244" s="258"/>
      <c r="F244" s="259" t="s">
        <v>160</v>
      </c>
      <c r="G244" s="258"/>
      <c r="H244" s="258"/>
      <c r="I244" s="258"/>
      <c r="J244" s="303"/>
      <c r="K244" s="322">
        <f>SUM(C244)</f>
        <v>0</v>
      </c>
      <c r="L244" s="323">
        <v>9</v>
      </c>
      <c r="M244" s="323">
        <f>IF(K244&gt;V242,V244,IF(K244&gt;U242,U244,IF(K244&gt;T242,T244,IF(K244&gt;S242,S244,IF(K244&gt;R242,R244,Q244)))))</f>
        <v>9</v>
      </c>
      <c r="N244" s="324">
        <f>K244*M244</f>
        <v>0</v>
      </c>
      <c r="P244" s="297" t="s">
        <v>163</v>
      </c>
      <c r="Q244" s="348">
        <v>9</v>
      </c>
      <c r="R244" s="346">
        <v>8.5</v>
      </c>
      <c r="S244" s="346">
        <v>8</v>
      </c>
      <c r="T244" s="346">
        <v>7</v>
      </c>
      <c r="U244" s="347">
        <v>6.5</v>
      </c>
      <c r="V244" s="346">
        <v>5.5</v>
      </c>
      <c r="W244" s="470"/>
      <c r="X244" s="470"/>
    </row>
    <row r="245" hidden="1" spans="1:24">
      <c r="A245" s="228" t="s">
        <v>164</v>
      </c>
      <c r="B245" s="257" t="s">
        <v>156</v>
      </c>
      <c r="C245" s="65"/>
      <c r="D245" s="261" t="s">
        <v>165</v>
      </c>
      <c r="E245" s="258"/>
      <c r="F245" s="262"/>
      <c r="G245" s="258"/>
      <c r="H245" s="258"/>
      <c r="I245" s="258"/>
      <c r="J245" s="303"/>
      <c r="K245" s="322">
        <f>SUM(C245)</f>
        <v>0</v>
      </c>
      <c r="L245" s="323">
        <v>8.5</v>
      </c>
      <c r="M245" s="323">
        <f>IF(K245&gt;V242,V243,IF(K245&gt;U242,U243,IF(K245&gt;T242,T243,IF(K245&gt;S242,S243,IF(K245&gt;R242,R243,Q243)))))</f>
        <v>8.5</v>
      </c>
      <c r="N245" s="324">
        <f>K245*M245</f>
        <v>0</v>
      </c>
      <c r="W245" s="470"/>
      <c r="X245" s="470"/>
    </row>
    <row r="246" hidden="1" spans="1:24">
      <c r="A246" s="228" t="s">
        <v>166</v>
      </c>
      <c r="B246" s="257" t="s">
        <v>156</v>
      </c>
      <c r="C246" s="65"/>
      <c r="D246" s="261" t="s">
        <v>165</v>
      </c>
      <c r="E246" s="258"/>
      <c r="F246" s="259"/>
      <c r="G246" s="258"/>
      <c r="H246" s="258"/>
      <c r="I246" s="258"/>
      <c r="J246" s="303"/>
      <c r="K246" s="322">
        <f>SUM(C246)</f>
        <v>0</v>
      </c>
      <c r="L246" s="323">
        <v>9</v>
      </c>
      <c r="M246" s="323">
        <f>IF(K246&gt;V242,V244,IF(K246&gt;U242,U244,IF(K246&gt;T242,T244,IF(K246&gt;S242,S244,IF(K246&gt;R242,R244,Q244)))))</f>
        <v>9</v>
      </c>
      <c r="N246" s="324">
        <f>K246*M246</f>
        <v>0</v>
      </c>
      <c r="Q246" s="349"/>
      <c r="R246" s="349"/>
      <c r="S246" s="349"/>
      <c r="T246" s="349"/>
      <c r="U246" s="349"/>
      <c r="W246" s="470"/>
      <c r="X246" s="470"/>
    </row>
    <row r="247" spans="1:24">
      <c r="A247" s="464"/>
      <c r="C247" s="465"/>
      <c r="D247" s="466"/>
      <c r="E247" s="466"/>
      <c r="F247" s="466"/>
      <c r="G247" s="466"/>
      <c r="H247" s="466"/>
      <c r="I247" s="466"/>
      <c r="J247" s="136"/>
      <c r="K247" s="325"/>
      <c r="L247" s="506"/>
      <c r="M247" s="138"/>
      <c r="N247" s="507"/>
      <c r="Q247" s="470"/>
      <c r="R247" s="470"/>
      <c r="S247" s="470"/>
      <c r="T247" s="470"/>
      <c r="U247" s="470"/>
      <c r="W247" s="470"/>
      <c r="X247" s="470"/>
    </row>
    <row r="248" ht="13.75" spans="1:21">
      <c r="A248" s="263"/>
      <c r="B248" s="28"/>
      <c r="C248" s="54"/>
      <c r="D248" s="54"/>
      <c r="E248" s="54"/>
      <c r="F248" s="54"/>
      <c r="G248" s="54"/>
      <c r="H248" s="54"/>
      <c r="I248" s="54"/>
      <c r="J248" s="136"/>
      <c r="K248" s="325"/>
      <c r="L248" s="138"/>
      <c r="M248" s="138"/>
      <c r="N248" s="138"/>
      <c r="Q248" s="350"/>
      <c r="R248" s="350" t="s">
        <v>167</v>
      </c>
      <c r="S248" s="350"/>
      <c r="T248" s="351"/>
      <c r="U248" s="351"/>
    </row>
    <row r="249" ht="13.75" spans="1:21">
      <c r="A249" s="264"/>
      <c r="B249" s="28"/>
      <c r="C249" s="18"/>
      <c r="D249" s="18"/>
      <c r="E249" s="18"/>
      <c r="F249" s="467" t="s">
        <v>313</v>
      </c>
      <c r="G249" s="468"/>
      <c r="H249" s="469"/>
      <c r="I249" s="508"/>
      <c r="J249" s="509"/>
      <c r="K249" s="327" t="s">
        <v>36</v>
      </c>
      <c r="L249" s="327" t="s">
        <v>37</v>
      </c>
      <c r="M249" s="327" t="s">
        <v>76</v>
      </c>
      <c r="N249" s="327" t="s">
        <v>5</v>
      </c>
      <c r="Q249" s="470"/>
      <c r="R249" s="470"/>
      <c r="S249" s="470"/>
      <c r="T249" s="470"/>
      <c r="U249" s="470"/>
    </row>
    <row r="250" ht="13.75" spans="1:22">
      <c r="A250" s="99"/>
      <c r="B250" s="28"/>
      <c r="C250" s="18"/>
      <c r="D250" s="18"/>
      <c r="E250" s="18"/>
      <c r="F250" s="18"/>
      <c r="G250" s="25"/>
      <c r="H250" s="25"/>
      <c r="I250" s="25"/>
      <c r="J250" s="25"/>
      <c r="K250" s="327">
        <f>SUM(K187:K195)</f>
        <v>0</v>
      </c>
      <c r="L250" s="188">
        <f>SUMPRODUCT(K187:K195,L187:L195)</f>
        <v>0</v>
      </c>
      <c r="M250" s="189">
        <f>$N$6</f>
        <v>0</v>
      </c>
      <c r="N250" s="188">
        <f>SUM(N187:N195)</f>
        <v>0</v>
      </c>
      <c r="Q250" s="470"/>
      <c r="R250" s="470"/>
      <c r="S250" s="470"/>
      <c r="T250" s="470"/>
      <c r="U250" s="470"/>
      <c r="V250" s="470"/>
    </row>
    <row r="251" spans="1:22">
      <c r="A251" s="99"/>
      <c r="B251" s="28"/>
      <c r="C251" s="18"/>
      <c r="D251" s="18"/>
      <c r="E251" s="18"/>
      <c r="F251" s="18"/>
      <c r="G251" s="18"/>
      <c r="H251" s="18"/>
      <c r="I251" s="18"/>
      <c r="J251" s="25"/>
      <c r="K251" s="192"/>
      <c r="L251" s="192"/>
      <c r="M251" s="192"/>
      <c r="N251" s="193"/>
      <c r="O251" s="510"/>
      <c r="Q251" s="470"/>
      <c r="R251" s="470"/>
      <c r="S251" s="470"/>
      <c r="T251" s="470"/>
      <c r="U251" s="470"/>
      <c r="V251" s="470"/>
    </row>
    <row r="252" ht="13.75" spans="1:22">
      <c r="A252" s="470"/>
      <c r="B252" s="471"/>
      <c r="C252" s="470"/>
      <c r="D252" s="470"/>
      <c r="E252" s="470"/>
      <c r="F252" s="470"/>
      <c r="G252" s="470"/>
      <c r="H252" s="470"/>
      <c r="I252" s="470"/>
      <c r="J252" s="470"/>
      <c r="K252" s="470"/>
      <c r="L252" s="470"/>
      <c r="M252" s="470"/>
      <c r="N252" s="470"/>
      <c r="O252" s="470"/>
      <c r="P252" s="470"/>
      <c r="Q252" s="470"/>
      <c r="R252" s="470"/>
      <c r="S252" s="470"/>
      <c r="T252" s="470"/>
      <c r="U252" s="470"/>
      <c r="V252" s="470"/>
    </row>
    <row r="253" ht="15" customHeight="1" spans="1:22">
      <c r="A253" s="472"/>
      <c r="B253" s="472"/>
      <c r="C253" s="472"/>
      <c r="D253" s="472"/>
      <c r="E253" s="472"/>
      <c r="F253" s="473" t="s">
        <v>314</v>
      </c>
      <c r="G253" s="468"/>
      <c r="H253" s="469"/>
      <c r="I253" s="508"/>
      <c r="J253" s="509"/>
      <c r="K253" s="327" t="s">
        <v>36</v>
      </c>
      <c r="L253" s="327" t="s">
        <v>37</v>
      </c>
      <c r="M253" s="327" t="s">
        <v>76</v>
      </c>
      <c r="N253" s="327" t="s">
        <v>5</v>
      </c>
      <c r="O253" s="470"/>
      <c r="P253" s="470"/>
      <c r="Q253" s="470"/>
      <c r="R253" s="470"/>
      <c r="S253" s="470"/>
      <c r="T253" s="470"/>
      <c r="U253" s="470"/>
      <c r="V253" s="470"/>
    </row>
    <row r="254" ht="13.75" spans="1:22">
      <c r="A254" s="474"/>
      <c r="B254" s="471"/>
      <c r="C254" s="475"/>
      <c r="D254" s="475"/>
      <c r="E254" s="475"/>
      <c r="F254" s="18"/>
      <c r="G254" s="25"/>
      <c r="H254" s="25"/>
      <c r="I254" s="25"/>
      <c r="J254" s="25"/>
      <c r="K254" s="327">
        <f>SUM(K199:K232)</f>
        <v>0</v>
      </c>
      <c r="L254" s="188">
        <f>SUMPRODUCT(K199:K232,L199:L232)</f>
        <v>0</v>
      </c>
      <c r="M254" s="189">
        <f>$N$5</f>
        <v>0</v>
      </c>
      <c r="N254" s="188">
        <f>SUM(N199:N236)</f>
        <v>0</v>
      </c>
      <c r="O254" s="470"/>
      <c r="P254" s="470"/>
      <c r="Q254" s="470"/>
      <c r="R254" s="470"/>
      <c r="S254" s="470"/>
      <c r="T254" s="470"/>
      <c r="U254" s="470"/>
      <c r="V254" s="470"/>
    </row>
    <row r="255" spans="1:22">
      <c r="A255" s="476"/>
      <c r="B255" s="471"/>
      <c r="C255" s="470"/>
      <c r="D255" s="470"/>
      <c r="E255" s="470"/>
      <c r="F255" s="470"/>
      <c r="G255" s="470"/>
      <c r="H255" s="470"/>
      <c r="I255" s="470"/>
      <c r="J255" s="470"/>
      <c r="K255" s="511">
        <f>SUM(K236:K246,K167:K180,K90:K102)</f>
        <v>0</v>
      </c>
      <c r="L255" s="512">
        <f>SUM(L258:L260)</f>
        <v>0</v>
      </c>
      <c r="M255" s="513">
        <f>$N$7</f>
        <v>0</v>
      </c>
      <c r="N255" s="512">
        <f>M9</f>
        <v>0</v>
      </c>
      <c r="O255" s="470"/>
      <c r="P255" s="470"/>
      <c r="V255" s="470"/>
    </row>
    <row r="256" spans="1:22">
      <c r="A256" s="476"/>
      <c r="B256" s="471"/>
      <c r="C256" s="470"/>
      <c r="D256" s="470"/>
      <c r="E256" s="470"/>
      <c r="F256" s="470"/>
      <c r="G256" s="470"/>
      <c r="H256" s="470"/>
      <c r="I256" s="470"/>
      <c r="J256" s="470"/>
      <c r="K256" s="470"/>
      <c r="L256" s="470"/>
      <c r="M256" s="470"/>
      <c r="N256" s="470"/>
      <c r="O256" s="470"/>
      <c r="P256" s="470"/>
      <c r="V256" s="470"/>
    </row>
    <row r="257" ht="18.5" spans="1:22">
      <c r="A257" s="517"/>
      <c r="B257" s="471"/>
      <c r="C257" s="470"/>
      <c r="D257" s="470"/>
      <c r="E257" s="470"/>
      <c r="F257" s="470"/>
      <c r="G257" s="518"/>
      <c r="H257" s="518"/>
      <c r="I257" s="518"/>
      <c r="J257" s="518"/>
      <c r="K257" s="511"/>
      <c r="L257" s="511"/>
      <c r="M257" s="511"/>
      <c r="N257" s="511"/>
      <c r="O257" s="470"/>
      <c r="P257" s="470"/>
      <c r="V257" s="470"/>
    </row>
    <row r="258" spans="1:16">
      <c r="A258" s="519"/>
      <c r="B258" s="471"/>
      <c r="C258" s="470"/>
      <c r="D258" s="470"/>
      <c r="E258" s="470"/>
      <c r="F258" s="470"/>
      <c r="G258" s="470"/>
      <c r="H258" s="470"/>
      <c r="I258" s="470"/>
      <c r="J258" s="470"/>
      <c r="K258" s="470" t="s">
        <v>315</v>
      </c>
      <c r="L258" s="521">
        <f>SUMPRODUCT(K90:K102,L90:L102)</f>
        <v>0</v>
      </c>
      <c r="M258" s="513"/>
      <c r="N258" s="512"/>
      <c r="O258" s="470"/>
      <c r="P258" s="470"/>
    </row>
    <row r="259" spans="1:16">
      <c r="A259" s="476"/>
      <c r="B259" s="471"/>
      <c r="C259" s="470"/>
      <c r="D259" s="470"/>
      <c r="E259" s="470"/>
      <c r="F259" s="470"/>
      <c r="G259" s="470"/>
      <c r="H259" s="470"/>
      <c r="I259" s="470"/>
      <c r="J259" s="470"/>
      <c r="K259" s="470" t="s">
        <v>316</v>
      </c>
      <c r="L259" s="470">
        <f>SUMPRODUCT(K167:K180,L167:L180)</f>
        <v>0</v>
      </c>
      <c r="M259" s="470"/>
      <c r="N259" s="470"/>
      <c r="O259" s="470"/>
      <c r="P259" s="470"/>
    </row>
    <row r="260" spans="1:14">
      <c r="A260" s="520"/>
      <c r="C260" s="25"/>
      <c r="D260" s="25"/>
      <c r="E260" s="25"/>
      <c r="F260" s="514"/>
      <c r="G260" s="514"/>
      <c r="H260" s="470"/>
      <c r="I260" s="470"/>
      <c r="J260" s="470"/>
      <c r="K260" s="470" t="s">
        <v>317</v>
      </c>
      <c r="L260" s="470">
        <f>SUMPRODUCT(K236:K246,L236:L246)</f>
        <v>0</v>
      </c>
      <c r="M260" s="470"/>
      <c r="N260" s="514"/>
    </row>
    <row r="261" spans="1:14">
      <c r="A261" s="520"/>
      <c r="C261" s="25"/>
      <c r="D261" s="25"/>
      <c r="E261" s="25"/>
      <c r="F261" s="514"/>
      <c r="G261" s="514"/>
      <c r="H261" s="470"/>
      <c r="I261" s="470"/>
      <c r="J261" s="470"/>
      <c r="K261" s="470"/>
      <c r="L261" s="470"/>
      <c r="M261" s="470"/>
      <c r="N261" s="514"/>
    </row>
    <row r="262" spans="1:9">
      <c r="A262" s="520"/>
      <c r="C262" s="25"/>
      <c r="D262" s="25"/>
      <c r="E262" s="25"/>
      <c r="F262" s="25"/>
      <c r="G262" s="25"/>
      <c r="H262" s="25"/>
      <c r="I262" s="25"/>
    </row>
    <row r="263" spans="1:9">
      <c r="A263" s="520"/>
      <c r="C263" s="25"/>
      <c r="D263" s="25"/>
      <c r="E263" s="25"/>
      <c r="F263" s="25"/>
      <c r="G263" s="25"/>
      <c r="H263" s="25"/>
      <c r="I263" s="25"/>
    </row>
    <row r="264" spans="1:9">
      <c r="A264" s="520"/>
      <c r="C264" s="25"/>
      <c r="D264" s="25"/>
      <c r="E264" s="25"/>
      <c r="F264" s="25"/>
      <c r="G264" s="25"/>
      <c r="H264" s="25"/>
      <c r="I264" s="25"/>
    </row>
    <row r="265" spans="1:9">
      <c r="A265" s="520"/>
      <c r="C265" s="25"/>
      <c r="D265" s="25"/>
      <c r="E265" s="25"/>
      <c r="F265" s="25"/>
      <c r="G265" s="25"/>
      <c r="H265" s="25"/>
      <c r="I265" s="25"/>
    </row>
    <row r="266" spans="3:9">
      <c r="C266" s="25"/>
      <c r="D266" s="25"/>
      <c r="E266" s="25"/>
      <c r="F266" s="25"/>
      <c r="G266" s="25"/>
      <c r="H266" s="25"/>
      <c r="I266" s="25"/>
    </row>
    <row r="267" spans="3:9">
      <c r="C267" s="25"/>
      <c r="D267" s="25"/>
      <c r="E267" s="25"/>
      <c r="F267" s="25"/>
      <c r="G267" s="25"/>
      <c r="H267" s="25"/>
      <c r="I267" s="25"/>
    </row>
    <row r="268" spans="3:9">
      <c r="C268" s="25"/>
      <c r="D268" s="25"/>
      <c r="E268" s="25"/>
      <c r="F268" s="25"/>
      <c r="G268" s="25"/>
      <c r="H268" s="25"/>
      <c r="I268" s="25"/>
    </row>
    <row r="269" spans="3:9">
      <c r="C269" s="25"/>
      <c r="D269" s="25"/>
      <c r="E269" s="25"/>
      <c r="F269" s="25"/>
      <c r="G269" s="25"/>
      <c r="H269" s="25"/>
      <c r="I269" s="25"/>
    </row>
    <row r="270" spans="3:9">
      <c r="C270" s="25"/>
      <c r="D270" s="25"/>
      <c r="E270" s="25"/>
      <c r="F270" s="25"/>
      <c r="G270" s="25"/>
      <c r="H270" s="25"/>
      <c r="I270" s="25"/>
    </row>
    <row r="271" spans="3:9">
      <c r="C271" s="25"/>
      <c r="D271" s="25"/>
      <c r="E271" s="25"/>
      <c r="F271" s="25"/>
      <c r="G271" s="25"/>
      <c r="H271" s="25"/>
      <c r="I271" s="25"/>
    </row>
    <row r="272" spans="3:9">
      <c r="C272" s="25"/>
      <c r="D272" s="25"/>
      <c r="E272" s="25"/>
      <c r="F272" s="25"/>
      <c r="G272" s="25"/>
      <c r="H272" s="25"/>
      <c r="I272" s="25"/>
    </row>
    <row r="273" spans="3:9">
      <c r="C273" s="25"/>
      <c r="D273" s="25"/>
      <c r="E273" s="25"/>
      <c r="F273" s="25"/>
      <c r="G273" s="25"/>
      <c r="H273" s="25"/>
      <c r="I273" s="25"/>
    </row>
    <row r="274" spans="3:9">
      <c r="C274" s="25"/>
      <c r="D274" s="25"/>
      <c r="E274" s="25"/>
      <c r="F274" s="25"/>
      <c r="G274" s="25"/>
      <c r="H274" s="25"/>
      <c r="I274" s="25"/>
    </row>
    <row r="275" spans="3:9">
      <c r="C275" s="25"/>
      <c r="D275" s="25"/>
      <c r="E275" s="25"/>
      <c r="F275" s="25"/>
      <c r="G275" s="25"/>
      <c r="H275" s="25"/>
      <c r="I275" s="25"/>
    </row>
    <row r="276" spans="3:9">
      <c r="C276" s="25"/>
      <c r="D276" s="25"/>
      <c r="E276" s="25"/>
      <c r="F276" s="25"/>
      <c r="G276" s="25"/>
      <c r="H276" s="25"/>
      <c r="I276" s="25"/>
    </row>
    <row r="277" spans="3:9">
      <c r="C277" s="25"/>
      <c r="D277" s="25"/>
      <c r="E277" s="25"/>
      <c r="F277" s="25"/>
      <c r="G277" s="25"/>
      <c r="H277" s="25"/>
      <c r="I277" s="25"/>
    </row>
    <row r="278" spans="3:9">
      <c r="C278" s="25"/>
      <c r="D278" s="25"/>
      <c r="E278" s="25"/>
      <c r="F278" s="25"/>
      <c r="G278" s="25"/>
      <c r="H278" s="25"/>
      <c r="I278" s="25"/>
    </row>
    <row r="279" spans="3:9">
      <c r="C279" s="25"/>
      <c r="D279" s="25"/>
      <c r="E279" s="25"/>
      <c r="F279" s="25"/>
      <c r="G279" s="25"/>
      <c r="H279" s="25"/>
      <c r="I279" s="25"/>
    </row>
    <row r="280" spans="3:9">
      <c r="C280" s="25"/>
      <c r="D280" s="25"/>
      <c r="E280" s="25"/>
      <c r="F280" s="25"/>
      <c r="G280" s="25"/>
      <c r="H280" s="25"/>
      <c r="I280" s="25"/>
    </row>
    <row r="281" spans="3:9">
      <c r="C281" s="25"/>
      <c r="D281" s="25"/>
      <c r="E281" s="25"/>
      <c r="F281" s="25"/>
      <c r="G281" s="25"/>
      <c r="H281" s="25"/>
      <c r="I281" s="25"/>
    </row>
    <row r="282" spans="3:9">
      <c r="C282" s="25"/>
      <c r="D282" s="25"/>
      <c r="E282" s="25"/>
      <c r="F282" s="25"/>
      <c r="G282" s="25"/>
      <c r="H282" s="25"/>
      <c r="I282" s="25"/>
    </row>
    <row r="283" spans="3:9">
      <c r="C283" s="25"/>
      <c r="D283" s="25"/>
      <c r="E283" s="25"/>
      <c r="F283" s="25"/>
      <c r="G283" s="25"/>
      <c r="H283" s="25"/>
      <c r="I283" s="25"/>
    </row>
    <row r="284" spans="3:9">
      <c r="C284" s="25"/>
      <c r="D284" s="25"/>
      <c r="E284" s="25"/>
      <c r="F284" s="25"/>
      <c r="G284" s="25"/>
      <c r="H284" s="25"/>
      <c r="I284" s="25"/>
    </row>
    <row r="285" spans="3:9">
      <c r="C285" s="25"/>
      <c r="D285" s="25"/>
      <c r="E285" s="25"/>
      <c r="F285" s="25"/>
      <c r="G285" s="25"/>
      <c r="H285" s="25"/>
      <c r="I285" s="25"/>
    </row>
    <row r="286" spans="3:9">
      <c r="C286" s="25"/>
      <c r="D286" s="25"/>
      <c r="E286" s="25"/>
      <c r="F286" s="25"/>
      <c r="G286" s="25"/>
      <c r="H286" s="25"/>
      <c r="I286" s="25"/>
    </row>
    <row r="287" spans="3:9">
      <c r="C287" s="25"/>
      <c r="D287" s="25"/>
      <c r="E287" s="25"/>
      <c r="F287" s="25"/>
      <c r="G287" s="25"/>
      <c r="H287" s="25"/>
      <c r="I287" s="25"/>
    </row>
    <row r="288" spans="3:9">
      <c r="C288" s="25"/>
      <c r="D288" s="25"/>
      <c r="E288" s="25"/>
      <c r="F288" s="25"/>
      <c r="G288" s="25"/>
      <c r="H288" s="25"/>
      <c r="I288" s="25"/>
    </row>
    <row r="289" spans="3:9">
      <c r="C289" s="25"/>
      <c r="D289" s="25"/>
      <c r="E289" s="25"/>
      <c r="F289" s="25"/>
      <c r="G289" s="25"/>
      <c r="H289" s="25"/>
      <c r="I289" s="25"/>
    </row>
    <row r="290" spans="3:9">
      <c r="C290" s="25"/>
      <c r="D290" s="25"/>
      <c r="E290" s="25"/>
      <c r="F290" s="25"/>
      <c r="G290" s="25"/>
      <c r="H290" s="25"/>
      <c r="I290" s="25"/>
    </row>
    <row r="291" spans="3:9">
      <c r="C291" s="25"/>
      <c r="D291" s="25"/>
      <c r="E291" s="25"/>
      <c r="F291" s="25"/>
      <c r="G291" s="25"/>
      <c r="H291" s="25"/>
      <c r="I291" s="25"/>
    </row>
    <row r="292" spans="3:9">
      <c r="C292" s="25"/>
      <c r="D292" s="25"/>
      <c r="E292" s="25"/>
      <c r="F292" s="25"/>
      <c r="G292" s="25"/>
      <c r="H292" s="25"/>
      <c r="I292" s="25"/>
    </row>
    <row r="293" spans="3:9">
      <c r="C293" s="25"/>
      <c r="D293" s="25"/>
      <c r="E293" s="25"/>
      <c r="F293" s="25"/>
      <c r="G293" s="25"/>
      <c r="H293" s="25"/>
      <c r="I293" s="25"/>
    </row>
    <row r="294" spans="3:9">
      <c r="C294" s="25"/>
      <c r="D294" s="25"/>
      <c r="E294" s="25"/>
      <c r="F294" s="25"/>
      <c r="G294" s="25"/>
      <c r="H294" s="25"/>
      <c r="I294" s="25"/>
    </row>
    <row r="295" spans="3:9">
      <c r="C295" s="25"/>
      <c r="D295" s="25"/>
      <c r="E295" s="25"/>
      <c r="F295" s="25"/>
      <c r="G295" s="25"/>
      <c r="H295" s="25"/>
      <c r="I295" s="25"/>
    </row>
    <row r="296" spans="3:9">
      <c r="C296" s="25"/>
      <c r="D296" s="25"/>
      <c r="E296" s="25"/>
      <c r="F296" s="25"/>
      <c r="G296" s="25"/>
      <c r="H296" s="25"/>
      <c r="I296" s="25"/>
    </row>
    <row r="297" spans="3:9">
      <c r="C297" s="25"/>
      <c r="D297" s="25"/>
      <c r="E297" s="25"/>
      <c r="F297" s="25"/>
      <c r="G297" s="25"/>
      <c r="H297" s="25"/>
      <c r="I297" s="25"/>
    </row>
    <row r="298" spans="3:9">
      <c r="C298" s="25"/>
      <c r="D298" s="25"/>
      <c r="E298" s="25"/>
      <c r="F298" s="25"/>
      <c r="G298" s="25"/>
      <c r="H298" s="25"/>
      <c r="I298" s="25"/>
    </row>
    <row r="299" spans="3:9">
      <c r="C299" s="25"/>
      <c r="D299" s="25"/>
      <c r="E299" s="25"/>
      <c r="F299" s="25"/>
      <c r="G299" s="25"/>
      <c r="H299" s="25"/>
      <c r="I299" s="25"/>
    </row>
    <row r="300" spans="3:9">
      <c r="C300" s="25"/>
      <c r="D300" s="25"/>
      <c r="E300" s="25"/>
      <c r="F300" s="25"/>
      <c r="G300" s="25"/>
      <c r="H300" s="25"/>
      <c r="I300" s="25"/>
    </row>
    <row r="301" spans="3:9">
      <c r="C301" s="25"/>
      <c r="D301" s="25"/>
      <c r="E301" s="25"/>
      <c r="F301" s="25"/>
      <c r="G301" s="25"/>
      <c r="H301" s="25"/>
      <c r="I301" s="25"/>
    </row>
    <row r="302" spans="3:9">
      <c r="C302" s="25"/>
      <c r="D302" s="25"/>
      <c r="E302" s="25"/>
      <c r="F302" s="25"/>
      <c r="G302" s="25"/>
      <c r="H302" s="25"/>
      <c r="I302" s="25"/>
    </row>
    <row r="303" spans="3:9">
      <c r="C303" s="25"/>
      <c r="D303" s="25"/>
      <c r="E303" s="25"/>
      <c r="F303" s="25"/>
      <c r="G303" s="25"/>
      <c r="H303" s="25"/>
      <c r="I303" s="25"/>
    </row>
    <row r="304" spans="3:9">
      <c r="C304" s="25"/>
      <c r="D304" s="25"/>
      <c r="E304" s="25"/>
      <c r="F304" s="25"/>
      <c r="G304" s="25"/>
      <c r="H304" s="25"/>
      <c r="I304" s="25"/>
    </row>
    <row r="305" spans="3:9">
      <c r="C305" s="25"/>
      <c r="D305" s="25"/>
      <c r="E305" s="25"/>
      <c r="F305" s="25"/>
      <c r="G305" s="25"/>
      <c r="H305" s="25"/>
      <c r="I305" s="25"/>
    </row>
    <row r="306" spans="3:9">
      <c r="C306" s="25"/>
      <c r="D306" s="25"/>
      <c r="E306" s="25"/>
      <c r="F306" s="25"/>
      <c r="G306" s="25"/>
      <c r="H306" s="25"/>
      <c r="I306" s="25"/>
    </row>
    <row r="307" spans="3:9">
      <c r="C307" s="25"/>
      <c r="D307" s="25"/>
      <c r="E307" s="25"/>
      <c r="F307" s="25"/>
      <c r="G307" s="25"/>
      <c r="H307" s="25"/>
      <c r="I307" s="25"/>
    </row>
    <row r="308" spans="3:9">
      <c r="C308" s="25"/>
      <c r="D308" s="25"/>
      <c r="E308" s="25"/>
      <c r="F308" s="25"/>
      <c r="G308" s="25"/>
      <c r="H308" s="25"/>
      <c r="I308" s="25"/>
    </row>
    <row r="309" spans="3:9">
      <c r="C309" s="25"/>
      <c r="D309" s="25"/>
      <c r="E309" s="25"/>
      <c r="F309" s="25"/>
      <c r="G309" s="25"/>
      <c r="H309" s="25"/>
      <c r="I309" s="25"/>
    </row>
    <row r="310" spans="3:9">
      <c r="C310" s="25"/>
      <c r="D310" s="25"/>
      <c r="E310" s="25"/>
      <c r="F310" s="25"/>
      <c r="G310" s="25"/>
      <c r="H310" s="25"/>
      <c r="I310" s="25"/>
    </row>
    <row r="311" spans="3:9">
      <c r="C311" s="25"/>
      <c r="D311" s="25"/>
      <c r="E311" s="25"/>
      <c r="F311" s="25"/>
      <c r="G311" s="25"/>
      <c r="H311" s="25"/>
      <c r="I311" s="25"/>
    </row>
    <row r="312" spans="3:9">
      <c r="C312" s="25"/>
      <c r="D312" s="25"/>
      <c r="E312" s="25"/>
      <c r="F312" s="25"/>
      <c r="G312" s="25"/>
      <c r="H312" s="25"/>
      <c r="I312" s="25"/>
    </row>
    <row r="313" spans="3:9">
      <c r="C313" s="25"/>
      <c r="D313" s="25"/>
      <c r="E313" s="25"/>
      <c r="F313" s="25"/>
      <c r="G313" s="25"/>
      <c r="H313" s="25"/>
      <c r="I313" s="25"/>
    </row>
    <row r="314" spans="3:9">
      <c r="C314" s="25"/>
      <c r="D314" s="25"/>
      <c r="E314" s="25"/>
      <c r="F314" s="25"/>
      <c r="G314" s="25"/>
      <c r="H314" s="25"/>
      <c r="I314" s="25"/>
    </row>
    <row r="315" spans="3:9">
      <c r="C315" s="25"/>
      <c r="D315" s="25"/>
      <c r="E315" s="25"/>
      <c r="F315" s="25"/>
      <c r="G315" s="25"/>
      <c r="H315" s="25"/>
      <c r="I315" s="25"/>
    </row>
    <row r="316" spans="3:9">
      <c r="C316" s="25"/>
      <c r="D316" s="25"/>
      <c r="E316" s="25"/>
      <c r="F316" s="25"/>
      <c r="G316" s="25"/>
      <c r="H316" s="25"/>
      <c r="I316" s="25"/>
    </row>
    <row r="317" spans="3:9">
      <c r="C317" s="25"/>
      <c r="D317" s="25"/>
      <c r="E317" s="25"/>
      <c r="F317" s="25"/>
      <c r="G317" s="25"/>
      <c r="H317" s="25"/>
      <c r="I317" s="25"/>
    </row>
    <row r="318" spans="3:9">
      <c r="C318" s="25"/>
      <c r="D318" s="25"/>
      <c r="E318" s="25"/>
      <c r="F318" s="25"/>
      <c r="G318" s="25"/>
      <c r="H318" s="25"/>
      <c r="I318" s="25"/>
    </row>
    <row r="319" spans="3:9">
      <c r="C319" s="25"/>
      <c r="D319" s="25"/>
      <c r="E319" s="25"/>
      <c r="F319" s="25"/>
      <c r="G319" s="25"/>
      <c r="H319" s="25"/>
      <c r="I319" s="25"/>
    </row>
    <row r="320" spans="3:9">
      <c r="C320" s="25"/>
      <c r="D320" s="25"/>
      <c r="E320" s="25"/>
      <c r="F320" s="25"/>
      <c r="G320" s="25"/>
      <c r="H320" s="25"/>
      <c r="I320" s="25"/>
    </row>
    <row r="321" spans="3:9">
      <c r="C321" s="25"/>
      <c r="D321" s="25"/>
      <c r="E321" s="25"/>
      <c r="F321" s="25"/>
      <c r="G321" s="25"/>
      <c r="H321" s="25"/>
      <c r="I321" s="25"/>
    </row>
    <row r="322" spans="3:9">
      <c r="C322" s="25"/>
      <c r="D322" s="25"/>
      <c r="E322" s="25"/>
      <c r="F322" s="25"/>
      <c r="G322" s="25"/>
      <c r="H322" s="25"/>
      <c r="I322" s="25"/>
    </row>
    <row r="323" spans="3:9">
      <c r="C323" s="25"/>
      <c r="D323" s="25"/>
      <c r="E323" s="25"/>
      <c r="F323" s="25"/>
      <c r="G323" s="25"/>
      <c r="H323" s="25"/>
      <c r="I323" s="25"/>
    </row>
    <row r="324" spans="3:9">
      <c r="C324" s="25"/>
      <c r="D324" s="25"/>
      <c r="E324" s="25"/>
      <c r="F324" s="25"/>
      <c r="G324" s="25"/>
      <c r="H324" s="25"/>
      <c r="I324" s="25"/>
    </row>
    <row r="325" spans="3:9">
      <c r="C325" s="25"/>
      <c r="D325" s="25"/>
      <c r="E325" s="25"/>
      <c r="F325" s="25"/>
      <c r="G325" s="25"/>
      <c r="H325" s="25"/>
      <c r="I325" s="25"/>
    </row>
    <row r="326" spans="3:9">
      <c r="C326" s="25"/>
      <c r="D326" s="25"/>
      <c r="E326" s="25"/>
      <c r="F326" s="25"/>
      <c r="G326" s="25"/>
      <c r="H326" s="25"/>
      <c r="I326" s="25"/>
    </row>
    <row r="327" spans="3:9">
      <c r="C327" s="25"/>
      <c r="D327" s="25"/>
      <c r="E327" s="25"/>
      <c r="F327" s="25"/>
      <c r="G327" s="25"/>
      <c r="H327" s="25"/>
      <c r="I327" s="25"/>
    </row>
    <row r="328" spans="3:9">
      <c r="C328" s="25"/>
      <c r="D328" s="25"/>
      <c r="E328" s="25"/>
      <c r="F328" s="25"/>
      <c r="G328" s="25"/>
      <c r="H328" s="25"/>
      <c r="I328" s="25"/>
    </row>
    <row r="329" spans="3:9">
      <c r="C329" s="25"/>
      <c r="D329" s="25"/>
      <c r="E329" s="25"/>
      <c r="F329" s="25"/>
      <c r="G329" s="25"/>
      <c r="H329" s="25"/>
      <c r="I329" s="25"/>
    </row>
    <row r="330" spans="3:9">
      <c r="C330" s="25"/>
      <c r="D330" s="25"/>
      <c r="E330" s="25"/>
      <c r="F330" s="25"/>
      <c r="G330" s="25"/>
      <c r="H330" s="25"/>
      <c r="I330" s="25"/>
    </row>
    <row r="331" spans="3:9">
      <c r="C331" s="25"/>
      <c r="D331" s="25"/>
      <c r="E331" s="25"/>
      <c r="F331" s="25"/>
      <c r="G331" s="25"/>
      <c r="H331" s="25"/>
      <c r="I331" s="25"/>
    </row>
    <row r="332" spans="3:9">
      <c r="C332" s="25"/>
      <c r="D332" s="25"/>
      <c r="E332" s="25"/>
      <c r="F332" s="25"/>
      <c r="G332" s="25"/>
      <c r="H332" s="25"/>
      <c r="I332" s="25"/>
    </row>
    <row r="333" spans="3:9">
      <c r="C333" s="25"/>
      <c r="D333" s="25"/>
      <c r="E333" s="25"/>
      <c r="F333" s="25"/>
      <c r="G333" s="25"/>
      <c r="H333" s="25"/>
      <c r="I333" s="25"/>
    </row>
    <row r="334" spans="3:9">
      <c r="C334" s="25"/>
      <c r="D334" s="25"/>
      <c r="E334" s="25"/>
      <c r="F334" s="25"/>
      <c r="G334" s="25"/>
      <c r="H334" s="25"/>
      <c r="I334" s="25"/>
    </row>
    <row r="335" spans="3:9">
      <c r="C335" s="25"/>
      <c r="D335" s="25"/>
      <c r="E335" s="25"/>
      <c r="F335" s="25"/>
      <c r="G335" s="25"/>
      <c r="H335" s="25"/>
      <c r="I335" s="25"/>
    </row>
    <row r="336" spans="3:9">
      <c r="C336" s="25"/>
      <c r="D336" s="25"/>
      <c r="E336" s="25"/>
      <c r="F336" s="25"/>
      <c r="G336" s="25"/>
      <c r="H336" s="25"/>
      <c r="I336" s="25"/>
    </row>
    <row r="337" spans="3:9">
      <c r="C337" s="25"/>
      <c r="D337" s="25"/>
      <c r="E337" s="25"/>
      <c r="F337" s="25"/>
      <c r="G337" s="25"/>
      <c r="H337" s="25"/>
      <c r="I337" s="25"/>
    </row>
    <row r="338" spans="3:9">
      <c r="C338" s="25"/>
      <c r="D338" s="25"/>
      <c r="E338" s="25"/>
      <c r="F338" s="25"/>
      <c r="G338" s="25"/>
      <c r="H338" s="25"/>
      <c r="I338" s="25"/>
    </row>
    <row r="339" spans="3:9">
      <c r="C339" s="25"/>
      <c r="D339" s="25"/>
      <c r="E339" s="25"/>
      <c r="F339" s="25"/>
      <c r="G339" s="25"/>
      <c r="H339" s="25"/>
      <c r="I339" s="25"/>
    </row>
    <row r="340" spans="3:9">
      <c r="C340" s="25"/>
      <c r="D340" s="25"/>
      <c r="E340" s="25"/>
      <c r="F340" s="25"/>
      <c r="G340" s="25"/>
      <c r="H340" s="25"/>
      <c r="I340" s="25"/>
    </row>
    <row r="341" spans="3:9">
      <c r="C341" s="25"/>
      <c r="D341" s="25"/>
      <c r="E341" s="25"/>
      <c r="F341" s="25"/>
      <c r="G341" s="25"/>
      <c r="H341" s="25"/>
      <c r="I341" s="25"/>
    </row>
    <row r="342" spans="3:9">
      <c r="C342" s="25"/>
      <c r="D342" s="25"/>
      <c r="E342" s="25"/>
      <c r="F342" s="25"/>
      <c r="G342" s="25"/>
      <c r="H342" s="25"/>
      <c r="I342" s="25"/>
    </row>
    <row r="343" spans="3:9">
      <c r="C343" s="25"/>
      <c r="D343" s="25"/>
      <c r="E343" s="25"/>
      <c r="F343" s="25"/>
      <c r="G343" s="25"/>
      <c r="H343" s="25"/>
      <c r="I343" s="25"/>
    </row>
    <row r="344" spans="3:9">
      <c r="C344" s="25"/>
      <c r="D344" s="25"/>
      <c r="E344" s="25"/>
      <c r="F344" s="25"/>
      <c r="G344" s="25"/>
      <c r="H344" s="25"/>
      <c r="I344" s="25"/>
    </row>
    <row r="345" spans="3:9">
      <c r="C345" s="25"/>
      <c r="D345" s="25"/>
      <c r="E345" s="25"/>
      <c r="F345" s="25"/>
      <c r="G345" s="25"/>
      <c r="H345" s="25"/>
      <c r="I345" s="25"/>
    </row>
    <row r="346" spans="3:9">
      <c r="C346" s="25"/>
      <c r="D346" s="25"/>
      <c r="E346" s="25"/>
      <c r="F346" s="25"/>
      <c r="G346" s="25"/>
      <c r="H346" s="25"/>
      <c r="I346" s="25"/>
    </row>
    <row r="347" spans="3:9">
      <c r="C347" s="25"/>
      <c r="D347" s="25"/>
      <c r="E347" s="25"/>
      <c r="F347" s="25"/>
      <c r="G347" s="25"/>
      <c r="H347" s="25"/>
      <c r="I347" s="25"/>
    </row>
    <row r="348" spans="3:9">
      <c r="C348" s="25"/>
      <c r="D348" s="25"/>
      <c r="E348" s="25"/>
      <c r="F348" s="25"/>
      <c r="G348" s="25"/>
      <c r="H348" s="25"/>
      <c r="I348" s="25"/>
    </row>
    <row r="349" spans="3:9">
      <c r="C349" s="25"/>
      <c r="D349" s="25"/>
      <c r="E349" s="25"/>
      <c r="F349" s="25"/>
      <c r="G349" s="25"/>
      <c r="H349" s="25"/>
      <c r="I349" s="25"/>
    </row>
    <row r="350" spans="3:9">
      <c r="C350" s="25"/>
      <c r="D350" s="25"/>
      <c r="E350" s="25"/>
      <c r="F350" s="25"/>
      <c r="G350" s="25"/>
      <c r="H350" s="25"/>
      <c r="I350" s="25"/>
    </row>
    <row r="351" spans="3:9">
      <c r="C351" s="25"/>
      <c r="D351" s="25"/>
      <c r="E351" s="25"/>
      <c r="F351" s="25"/>
      <c r="G351" s="25"/>
      <c r="H351" s="25"/>
      <c r="I351" s="25"/>
    </row>
    <row r="352" spans="3:9">
      <c r="C352" s="25"/>
      <c r="D352" s="25"/>
      <c r="E352" s="25"/>
      <c r="F352" s="25"/>
      <c r="G352" s="25"/>
      <c r="H352" s="25"/>
      <c r="I352" s="25"/>
    </row>
    <row r="353" spans="3:9">
      <c r="C353" s="25"/>
      <c r="D353" s="25"/>
      <c r="E353" s="25"/>
      <c r="F353" s="25"/>
      <c r="G353" s="25"/>
      <c r="H353" s="25"/>
      <c r="I353" s="25"/>
    </row>
    <row r="354" spans="3:9">
      <c r="C354" s="25"/>
      <c r="D354" s="25"/>
      <c r="E354" s="25"/>
      <c r="F354" s="25"/>
      <c r="G354" s="25"/>
      <c r="H354" s="25"/>
      <c r="I354" s="25"/>
    </row>
    <row r="355" spans="3:9">
      <c r="C355" s="25"/>
      <c r="D355" s="25"/>
      <c r="E355" s="25"/>
      <c r="F355" s="25"/>
      <c r="G355" s="25"/>
      <c r="H355" s="25"/>
      <c r="I355" s="25"/>
    </row>
    <row r="356" spans="3:9">
      <c r="C356" s="25"/>
      <c r="D356" s="25"/>
      <c r="E356" s="25"/>
      <c r="F356" s="25"/>
      <c r="G356" s="25"/>
      <c r="H356" s="25"/>
      <c r="I356" s="25"/>
    </row>
    <row r="357" spans="3:9">
      <c r="C357" s="25"/>
      <c r="D357" s="25"/>
      <c r="E357" s="25"/>
      <c r="F357" s="25"/>
      <c r="G357" s="25"/>
      <c r="H357" s="25"/>
      <c r="I357" s="25"/>
    </row>
    <row r="358" spans="3:9">
      <c r="C358" s="25"/>
      <c r="D358" s="25"/>
      <c r="E358" s="25"/>
      <c r="F358" s="25"/>
      <c r="G358" s="25"/>
      <c r="H358" s="25"/>
      <c r="I358" s="25"/>
    </row>
    <row r="359" spans="3:9">
      <c r="C359" s="25"/>
      <c r="D359" s="25"/>
      <c r="E359" s="25"/>
      <c r="F359" s="25"/>
      <c r="G359" s="25"/>
      <c r="H359" s="25"/>
      <c r="I359" s="25"/>
    </row>
    <row r="360" spans="3:9">
      <c r="C360" s="25"/>
      <c r="D360" s="25"/>
      <c r="E360" s="25"/>
      <c r="F360" s="25"/>
      <c r="G360" s="25"/>
      <c r="H360" s="25"/>
      <c r="I360" s="25"/>
    </row>
    <row r="361" spans="3:9">
      <c r="C361" s="25"/>
      <c r="D361" s="25"/>
      <c r="E361" s="25"/>
      <c r="F361" s="25"/>
      <c r="G361" s="25"/>
      <c r="H361" s="25"/>
      <c r="I361" s="25"/>
    </row>
    <row r="362" spans="3:9">
      <c r="C362" s="25"/>
      <c r="D362" s="25"/>
      <c r="E362" s="25"/>
      <c r="F362" s="25"/>
      <c r="G362" s="25"/>
      <c r="H362" s="25"/>
      <c r="I362" s="25"/>
    </row>
    <row r="363" spans="3:9">
      <c r="C363" s="25"/>
      <c r="D363" s="25"/>
      <c r="E363" s="25"/>
      <c r="F363" s="25"/>
      <c r="G363" s="25"/>
      <c r="H363" s="25"/>
      <c r="I363" s="25"/>
    </row>
    <row r="364" spans="3:9">
      <c r="C364" s="25"/>
      <c r="D364" s="25"/>
      <c r="E364" s="25"/>
      <c r="F364" s="25"/>
      <c r="G364" s="25"/>
      <c r="H364" s="25"/>
      <c r="I364" s="25"/>
    </row>
    <row r="365" spans="3:9">
      <c r="C365" s="25"/>
      <c r="D365" s="25"/>
      <c r="E365" s="25"/>
      <c r="F365" s="25"/>
      <c r="G365" s="25"/>
      <c r="H365" s="25"/>
      <c r="I365" s="25"/>
    </row>
    <row r="366" spans="3:9">
      <c r="C366" s="25"/>
      <c r="D366" s="25"/>
      <c r="E366" s="25"/>
      <c r="F366" s="25"/>
      <c r="G366" s="25"/>
      <c r="H366" s="25"/>
      <c r="I366" s="25"/>
    </row>
    <row r="367" spans="3:9">
      <c r="C367" s="25"/>
      <c r="D367" s="25"/>
      <c r="E367" s="25"/>
      <c r="F367" s="25"/>
      <c r="G367" s="25"/>
      <c r="H367" s="25"/>
      <c r="I367" s="25"/>
    </row>
    <row r="368" spans="3:9">
      <c r="C368" s="25"/>
      <c r="D368" s="25"/>
      <c r="E368" s="25"/>
      <c r="F368" s="25"/>
      <c r="G368" s="25"/>
      <c r="H368" s="25"/>
      <c r="I368" s="25"/>
    </row>
    <row r="369" spans="3:9">
      <c r="C369" s="25"/>
      <c r="D369" s="25"/>
      <c r="E369" s="25"/>
      <c r="F369" s="25"/>
      <c r="G369" s="25"/>
      <c r="H369" s="25"/>
      <c r="I369" s="25"/>
    </row>
    <row r="370" spans="3:9">
      <c r="C370" s="25"/>
      <c r="D370" s="25"/>
      <c r="E370" s="25"/>
      <c r="F370" s="25"/>
      <c r="G370" s="25"/>
      <c r="H370" s="25"/>
      <c r="I370" s="25"/>
    </row>
    <row r="371" spans="3:9">
      <c r="C371" s="25"/>
      <c r="D371" s="25"/>
      <c r="E371" s="25"/>
      <c r="F371" s="25"/>
      <c r="G371" s="25"/>
      <c r="H371" s="25"/>
      <c r="I371" s="25"/>
    </row>
    <row r="372" spans="3:9">
      <c r="C372" s="25"/>
      <c r="D372" s="25"/>
      <c r="E372" s="25"/>
      <c r="F372" s="25"/>
      <c r="G372" s="25"/>
      <c r="H372" s="25"/>
      <c r="I372" s="25"/>
    </row>
    <row r="373" spans="3:9">
      <c r="C373" s="25"/>
      <c r="D373" s="25"/>
      <c r="E373" s="25"/>
      <c r="F373" s="25"/>
      <c r="G373" s="25"/>
      <c r="H373" s="25"/>
      <c r="I373" s="25"/>
    </row>
    <row r="374" spans="3:9">
      <c r="C374" s="25"/>
      <c r="D374" s="25"/>
      <c r="E374" s="25"/>
      <c r="F374" s="25"/>
      <c r="G374" s="25"/>
      <c r="H374" s="25"/>
      <c r="I374" s="25"/>
    </row>
    <row r="375" spans="3:9">
      <c r="C375" s="25"/>
      <c r="D375" s="25"/>
      <c r="E375" s="25"/>
      <c r="F375" s="25"/>
      <c r="G375" s="25"/>
      <c r="H375" s="25"/>
      <c r="I375" s="25"/>
    </row>
    <row r="376" spans="3:9">
      <c r="C376" s="25"/>
      <c r="D376" s="25"/>
      <c r="E376" s="25"/>
      <c r="F376" s="25"/>
      <c r="G376" s="25"/>
      <c r="H376" s="25"/>
      <c r="I376" s="25"/>
    </row>
  </sheetData>
  <sheetProtection selectLockedCells="1" formatCells="0" formatColumns="0" formatRows="0" autoFilter="0"/>
  <protectedRanges>
    <protectedRange sqref="C155:J155;C194:J196;C191:J192;G150:H150;C22:H22;C47:H49;C67:H68;C14:J14;C134:H138;C56:H59;C33:G33;C70:H71;C74:H74;C51:H53;C174:G174;C61:H63;C78:H78;C80:H81;C116:J117;C34:J34;C122:H122;D166:J166;C124:H125;D88:H89;L236:M238;C152:F154;Q95:T96;C188:H188;C129:H130;C37:G38;U90:U92;C165:F165;C147:H148;E214;C83:H84;C220:J221;C219:H219;C203:J203;C209:J209;C208:H208;C205:H206;C199:J201;G222:H222;C233:J233;C232:F232;C224:F225;C111:J114;C145:H145;C159:F160;C127:H127;C162:F162;D234:J235;Q246:U246;C29:G31;C17:H20;C156:F156;C157:H157;C119:J120;C95:G96;H97:I97;C90:I93;C103:I103;F167:F169;Q90:T90;C217:J217;C227:F228;C230:J230;C140:H143;H167:I172;C98:G98;H99:I102;Q225:U225;Q102:U102;Q209:U216;Q221:U221;Q93:U93;Q88:T88;C181:I181;C176:G176;H177:I180;Q180:U180;C248:I248;C242:G242;H239:I241;H243:I247;C236:H238;C212:C215;F212:H215;D212:E213;D215:E215;C24:E26;G24:J26;F25:F26" name="COMBI TRIF"/>
  </protectedRanges>
  <mergeCells count="4">
    <mergeCell ref="G3:H3"/>
    <mergeCell ref="G4:H4"/>
    <mergeCell ref="K121:N121"/>
    <mergeCell ref="G230:I230"/>
  </mergeCells>
  <dataValidations count="10">
    <dataValidation type="whole" operator="greaterThan" allowBlank="1" showInputMessage="1" showErrorMessage="1" errorTitle="QUANTITÉ" error="La quantité minimum est 10&#10;" sqref="C171" errorStyle="information">
      <formula1>9</formula1>
    </dataValidation>
    <dataValidation type="whole" operator="greaterThan" allowBlank="1" showInputMessage="1" showErrorMessage="1" errorTitle="QUANTITÉ" error="Attention le minimum de ce produit est 20&#10;" sqref="C90;C93;C97">
      <formula1>19</formula1>
    </dataValidation>
    <dataValidation type="whole" operator="greaterThan" allowBlank="1" showInputMessage="1" showErrorMessage="1" errorTitle="QUANTITÉ" error="Attention le minimum sur ce produit est 19&#10;" sqref="C170">
      <formula1>19</formula1>
    </dataValidation>
    <dataValidation type="whole" operator="greaterThan" allowBlank="1" showInputMessage="1" showErrorMessage="1" errorTitle="QUANTITÉ" error="Attention le minimum de ce produit est 100" sqref="C91">
      <formula1>99</formula1>
    </dataValidation>
    <dataValidation type="whole" operator="greaterThan" allowBlank="1" showInputMessage="1" showErrorMessage="1" errorTitle="QUANTITÉ" error="Attention le minimum de ce produit est 25" sqref="C180;C100:C102;C177:C178;C243:C246">
      <formula1>24</formula1>
    </dataValidation>
    <dataValidation type="whole" operator="greaterThan" allowBlank="1" showInputMessage="1" showErrorMessage="1" errorTitle="QUANTITÉ" error="Attention le minimum de ce produit est 25&#10;" sqref="C99;C179">
      <formula1>24</formula1>
    </dataValidation>
    <dataValidation type="whole" operator="greaterThan" allowBlank="1" showInputMessage="1" showErrorMessage="1" errorTitle="QUANTITÉ" error="Le minimum de ce produit est 10" sqref="C241">
      <formula1>9</formula1>
    </dataValidation>
    <dataValidation type="whole" operator="greaterThan" allowBlank="1" showInputMessage="1" showErrorMessage="1" errorTitle="QUANTITÉ" error="Attention le minimum de ce produit est 100&#10;" sqref="C239">
      <formula1>99</formula1>
    </dataValidation>
    <dataValidation type="whole" operator="greaterThan" allowBlank="1" showInputMessage="1" showErrorMessage="1" errorTitle="QUANTITÉ" error="Attention le minimum sur ce produit est 100" sqref="C167:C169">
      <formula1>99</formula1>
    </dataValidation>
    <dataValidation type="whole" operator="greaterThan" allowBlank="1" showInputMessage="1" showErrorMessage="1" errorTitle="QUANTITÉ" error="Attention ce produit a un minimum de 50" sqref="C236:C238">
      <formula1>49</formula1>
    </dataValidation>
  </dataValidations>
  <printOptions horizontalCentered="1"/>
  <pageMargins left="0.1" right="0.1" top="0.1" bottom="0.1" header="0.1" footer="0.1"/>
  <pageSetup paperSize="9" fitToWidth="4" fitToHeight="5" orientation="landscape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showGridLines="0" showRowColHeaders="0" workbookViewId="0">
      <pane ySplit="1" topLeftCell="A8" activePane="bottomLeft" state="frozen"/>
      <selection/>
      <selection pane="bottomLeft" activeCell="C6" sqref="C6"/>
    </sheetView>
  </sheetViews>
  <sheetFormatPr defaultColWidth="11" defaultRowHeight="14.5" outlineLevelCol="3"/>
  <cols>
    <col min="1" max="1" width="66.8181818181818" customWidth="1"/>
    <col min="2" max="2" width="63.1818181818182" customWidth="1"/>
  </cols>
  <sheetData>
    <row r="1" ht="40" customHeight="1" spans="1:4">
      <c r="A1" s="1" t="s">
        <v>318</v>
      </c>
      <c r="B1" s="2" t="s">
        <v>319</v>
      </c>
      <c r="C1" s="3"/>
      <c r="D1" s="3"/>
    </row>
    <row r="2" ht="40" customHeight="1" spans="1:4">
      <c r="A2" s="4" t="s">
        <v>8</v>
      </c>
      <c r="B2" s="5" t="s">
        <v>320</v>
      </c>
      <c r="C2" s="3"/>
      <c r="D2" s="3"/>
    </row>
    <row r="3" ht="40" customHeight="1" spans="1:4">
      <c r="A3" s="6" t="s">
        <v>11</v>
      </c>
      <c r="B3" s="7" t="s">
        <v>321</v>
      </c>
      <c r="C3" s="3"/>
      <c r="D3" s="3"/>
    </row>
    <row r="4" ht="40" customHeight="1" spans="1:4">
      <c r="A4" s="8"/>
      <c r="B4" s="7" t="s">
        <v>322</v>
      </c>
      <c r="C4" s="3"/>
      <c r="D4" s="3"/>
    </row>
    <row r="5" ht="40" customHeight="1" spans="1:4">
      <c r="A5" s="9"/>
      <c r="B5" s="7" t="s">
        <v>323</v>
      </c>
      <c r="C5" s="3"/>
      <c r="D5" s="3"/>
    </row>
    <row r="6" ht="40" customHeight="1" spans="1:4">
      <c r="A6" s="10"/>
      <c r="B6" s="7" t="s">
        <v>233</v>
      </c>
      <c r="C6" s="3"/>
      <c r="D6" s="3"/>
    </row>
    <row r="7" ht="40" customHeight="1" spans="1:4">
      <c r="A7" s="11"/>
      <c r="B7" s="7" t="s">
        <v>22</v>
      </c>
      <c r="C7" s="3"/>
      <c r="D7" s="3"/>
    </row>
    <row r="8" ht="40" customHeight="1" spans="1:4">
      <c r="A8" s="12"/>
      <c r="B8" s="7" t="s">
        <v>324</v>
      </c>
      <c r="C8" s="3"/>
      <c r="D8" s="3"/>
    </row>
    <row r="9" ht="40" customHeight="1" spans="1:4">
      <c r="A9" s="12"/>
      <c r="B9" s="7" t="s">
        <v>325</v>
      </c>
      <c r="C9" s="3"/>
      <c r="D9" s="3"/>
    </row>
    <row r="10" ht="40" customHeight="1" spans="1:4">
      <c r="A10" s="12"/>
      <c r="B10" s="7" t="s">
        <v>326</v>
      </c>
      <c r="C10" s="3"/>
      <c r="D10" s="3"/>
    </row>
    <row r="11" ht="40" customHeight="1" spans="1:4">
      <c r="A11" s="6" t="s">
        <v>327</v>
      </c>
      <c r="B11" s="13" t="s">
        <v>328</v>
      </c>
      <c r="C11" s="3"/>
      <c r="D11" s="3"/>
    </row>
    <row r="12" ht="40" customHeight="1" spans="1:4">
      <c r="A12" s="14" t="s">
        <v>329</v>
      </c>
      <c r="B12" s="15" t="s">
        <v>330</v>
      </c>
      <c r="C12" s="3"/>
      <c r="D12" s="3"/>
    </row>
    <row r="13" ht="40" customHeight="1" spans="1:4">
      <c r="A13" s="3"/>
      <c r="B13" s="3"/>
      <c r="C13" s="3"/>
      <c r="D13" s="3"/>
    </row>
    <row r="14" ht="40" customHeight="1" spans="1:4">
      <c r="A14" s="3"/>
      <c r="B14" s="3"/>
      <c r="C14" s="3"/>
      <c r="D14" s="3"/>
    </row>
    <row r="15" ht="40" customHeight="1"/>
    <row r="16" ht="40" customHeight="1"/>
    <row r="17" ht="40" customHeight="1"/>
    <row r="18" ht="40" customHeight="1"/>
    <row r="19" ht="40" customHeight="1"/>
    <row r="20" ht="40" customHeight="1"/>
    <row r="21" ht="40" customHeight="1"/>
    <row r="22" ht="40" customHeight="1"/>
  </sheetData>
  <sheetProtection sheet="1" selectLockedCells="1" formatCells="0" formatColumns="0" formatRows="0" autoFilter="0"/>
  <pageMargins left="0.7" right="0.7" top="0.75" bottom="0.75" header="0.3" footer="0.3"/>
  <pageSetup paperSize="9" orientation="landscape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>
    <arrUserId title="COMBI TRIF" rangeCreator="" othersAccessPermission="edit"/>
  </rangeList>
  <rangeList sheetStid="4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Hewlett-Packard Company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BDC_MAKO_CUSTOM_FR</vt:lpstr>
      <vt:lpstr>LÉGENDE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flora</cp:lastModifiedBy>
  <dcterms:created xsi:type="dcterms:W3CDTF">2016-01-28T11:41:00Z</dcterms:created>
  <cp:lastPrinted>2022-11-21T09:40:00Z</cp:lastPrinted>
  <dcterms:modified xsi:type="dcterms:W3CDTF">2023-05-09T18:59:31Z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C7A85511BE434557A81021A6970E1264</vt:lpwstr>
  </property>
  <property fmtid="{D5CDD505-2E9C-101B-9397-08002B2CF9AE}" pid="3" name="KSOProductBuildVer">
    <vt:lpwstr>1036-11.2.0.11537</vt:lpwstr>
  </property>
</Properties>
</file>